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Лист1!$A$1:$R$67</definedName>
  </definedNames>
  <calcPr calcId="124519" refMode="R1C1"/>
</workbook>
</file>

<file path=xl/calcChain.xml><?xml version="1.0" encoding="utf-8"?>
<calcChain xmlns="http://schemas.openxmlformats.org/spreadsheetml/2006/main">
  <c r="F48" i="1"/>
  <c r="F47"/>
  <c r="F46"/>
  <c r="F45"/>
  <c r="F44"/>
  <c r="G50" l="1"/>
  <c r="H50" l="1"/>
  <c r="I50"/>
  <c r="J50"/>
  <c r="K50"/>
  <c r="L50"/>
  <c r="M50"/>
  <c r="N50"/>
  <c r="O50"/>
  <c r="P50"/>
  <c r="Q50"/>
  <c r="R50"/>
  <c r="H55"/>
  <c r="I55"/>
  <c r="J55"/>
  <c r="K55"/>
  <c r="L55"/>
  <c r="M55"/>
  <c r="N55"/>
  <c r="O55"/>
  <c r="P55"/>
  <c r="Q55"/>
  <c r="R55"/>
  <c r="G55"/>
  <c r="G49" s="1"/>
  <c r="F59"/>
  <c r="F58"/>
  <c r="F57"/>
  <c r="F56"/>
  <c r="F54"/>
  <c r="F53"/>
  <c r="F52"/>
  <c r="F51"/>
  <c r="N49" l="1"/>
  <c r="J49"/>
  <c r="Q49"/>
  <c r="R49"/>
  <c r="P49"/>
  <c r="O49"/>
  <c r="M49"/>
  <c r="L49"/>
  <c r="K49"/>
  <c r="I49"/>
  <c r="H49"/>
  <c r="F50"/>
  <c r="F55"/>
  <c r="F49" l="1"/>
  <c r="F42" l="1"/>
  <c r="F40"/>
  <c r="F38"/>
  <c r="F36"/>
  <c r="F35"/>
  <c r="F34"/>
  <c r="R32"/>
  <c r="Q32"/>
  <c r="P32"/>
  <c r="O32"/>
  <c r="N32"/>
  <c r="M32"/>
  <c r="L32"/>
  <c r="K32"/>
  <c r="J32"/>
  <c r="I32"/>
  <c r="H32"/>
  <c r="G32"/>
  <c r="F21"/>
  <c r="F20"/>
  <c r="F18"/>
  <c r="F17"/>
  <c r="F43" l="1"/>
  <c r="F22"/>
  <c r="F32"/>
  <c r="F37"/>
  <c r="F41"/>
  <c r="F39"/>
  <c r="R14" l="1"/>
  <c r="Q14"/>
  <c r="P14"/>
  <c r="O14"/>
  <c r="N14"/>
  <c r="M14"/>
  <c r="L14"/>
  <c r="K14"/>
  <c r="J14"/>
  <c r="I14"/>
  <c r="H14"/>
  <c r="G14"/>
  <c r="F14" l="1"/>
  <c r="F15" s="1"/>
</calcChain>
</file>

<file path=xl/sharedStrings.xml><?xml version="1.0" encoding="utf-8"?>
<sst xmlns="http://schemas.openxmlformats.org/spreadsheetml/2006/main" count="183" uniqueCount="122">
  <si>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</si>
  <si>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</si>
  <si>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</si>
  <si>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</si>
  <si>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</si>
  <si>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</si>
  <si>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</si>
  <si>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</si>
  <si>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</si>
  <si>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</si>
  <si>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</si>
  <si>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</si>
  <si>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</si>
  <si>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</si>
  <si>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</si>
  <si>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</si>
  <si>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</si>
  <si>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</si>
  <si>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</si>
  <si>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</si>
  <si>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</si>
  <si>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</si>
  <si>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</si>
  <si>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</si>
  <si>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</si>
  <si>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</si>
  <si>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</si>
  <si>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</si>
  <si>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</si>
  <si>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</si>
  <si>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</si>
  <si>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</si>
  <si>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</si>
  <si>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</si>
  <si>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</si>
  <si>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</si>
  <si>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</si>
  <si>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</si>
  <si>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</si>
  <si>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</si>
  <si>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</si>
  <si>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</si>
  <si>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</si>
  <si>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</si>
  <si>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</si>
  <si>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</si>
  <si>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</si>
  <si>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</si>
  <si>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</si>
  <si>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</si>
  <si>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</si>
  <si>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</si>
  <si>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</si>
  <si>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</si>
  <si>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</si>
  <si>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</si>
  <si>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</si>
  <si>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</si>
  <si>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</si>
  <si>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</si>
  <si>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</si>
  <si>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</si>
  <si>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</si>
  <si>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</si>
  <si>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</si>
  <si>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</si>
  <si>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</si>
  <si>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</si>
  <si>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</si>
  <si>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</si>
  <si>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</si>
  <si>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</si>
  <si>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</si>
  <si>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</si>
  <si>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</si>
  <si>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</si>
  <si>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</si>
  <si>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</si>
  <si>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</si>
  <si>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</si>
  <si>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</si>
  <si>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</si>
  <si>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</si>
  <si>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</si>
  <si>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</si>
  <si>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</si>
  <si>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</si>
  <si>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</si>
  <si>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</si>
  <si>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</si>
  <si>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</si>
  <si>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</si>
  <si>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</si>
  <si>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</si>
  <si>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</si>
  <si>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</si>
  <si>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</si>
  <si>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</si>
  <si>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</si>
  <si>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>8.</t>
  </si>
  <si>
    <t>Відпуск теплової енергії субєкта господарювання на надання комунальих послуг споживачам, зокрема :</t>
  </si>
  <si>
    <t>9.1</t>
  </si>
  <si>
    <t>9.1.1</t>
  </si>
  <si>
    <t xml:space="preserve">населеня </t>
  </si>
  <si>
    <t>9.1.2</t>
  </si>
  <si>
    <t>релігійні організації</t>
  </si>
  <si>
    <t>9.1.3</t>
  </si>
  <si>
    <t>бюджетних установ та організацій</t>
  </si>
  <si>
    <t>9.1.4</t>
  </si>
  <si>
    <t>інших споживачів</t>
  </si>
  <si>
    <t>9.2</t>
  </si>
  <si>
    <t>постачання гарячої води,
зокрема на потреби:</t>
  </si>
  <si>
    <t>постачання теплової енергії 
зокрема на потреби:</t>
  </si>
  <si>
    <t>9.2.1</t>
  </si>
  <si>
    <t>9.2.2</t>
  </si>
  <si>
    <t>9.2.3</t>
  </si>
  <si>
    <t>9.2.4</t>
  </si>
  <si>
    <t>виробництва, транспортування та постачання теплової енергії на 2022 рік</t>
  </si>
  <si>
    <t xml:space="preserve">                            Перший заступник міського голови з питань діяльності виконавчих органів ради                                                                               О.А. Майборода</t>
  </si>
  <si>
    <t>від '___' ________ 2021 р. № ____</t>
  </si>
  <si>
    <t xml:space="preserve">                            Начальник управління житлово-комунального господарста                                                                                                                        В.А. Божко</t>
  </si>
  <si>
    <t xml:space="preserve">                           Директор КП "Теплопостачання та водо-каналізаційне господарство"                                                                                                     О.О. Миськів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</si>
</sst>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"/>
      <charset val="204"/>
    </font>
    <font>
      <b/>
      <sz val="2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0" applyFont="1"/>
    <xf numFmtId="0" fontId="2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6" fillId="0" borderId="0" xfId="1" applyFont="1"/>
    <xf numFmtId="0" fontId="4" fillId="0" borderId="0" xfId="0" applyFont="1"/>
    <xf numFmtId="0" fontId="8" fillId="0" borderId="0" xfId="1" applyFont="1"/>
    <xf numFmtId="0" fontId="9" fillId="0" borderId="0" xfId="1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1" fillId="0" borderId="0" xfId="1" applyBorder="1"/>
    <xf numFmtId="0" fontId="8" fillId="0" borderId="0" xfId="1" applyFont="1" applyBorder="1"/>
    <xf numFmtId="0" fontId="10" fillId="0" borderId="0" xfId="1" applyFont="1" applyBorder="1"/>
    <xf numFmtId="0" fontId="11" fillId="0" borderId="0" xfId="1" applyFont="1"/>
    <xf numFmtId="4" fontId="8" fillId="0" borderId="0" xfId="1" applyNumberFormat="1" applyFont="1"/>
    <xf numFmtId="0" fontId="10" fillId="0" borderId="0" xfId="1" applyFont="1"/>
    <xf numFmtId="0" fontId="3" fillId="2" borderId="0" xfId="0" applyFont="1" applyFill="1"/>
    <xf numFmtId="0" fontId="14" fillId="0" borderId="0" xfId="1" applyFont="1"/>
    <xf numFmtId="0" fontId="12" fillId="0" borderId="0" xfId="0" applyFont="1"/>
    <xf numFmtId="0" fontId="12" fillId="0" borderId="0" xfId="1" applyFont="1" applyFill="1"/>
    <xf numFmtId="0" fontId="13" fillId="0" borderId="0" xfId="0" applyFont="1"/>
    <xf numFmtId="0" fontId="16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7" fillId="0" borderId="0" xfId="0" applyFont="1"/>
    <xf numFmtId="0" fontId="1" fillId="0" borderId="0" xfId="1" applyAlignment="1"/>
    <xf numFmtId="0" fontId="3" fillId="0" borderId="1" xfId="0" applyFont="1" applyBorder="1" applyAlignment="1"/>
    <xf numFmtId="0" fontId="3" fillId="0" borderId="1" xfId="0" applyFont="1" applyBorder="1"/>
    <xf numFmtId="0" fontId="21" fillId="0" borderId="0" xfId="0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20" fillId="0" borderId="0" xfId="1" applyFont="1" applyBorder="1" applyAlignment="1">
      <alignment horizontal="center" vertical="center" wrapText="1"/>
    </xf>
    <xf numFmtId="3" fontId="22" fillId="0" borderId="0" xfId="1" applyNumberFormat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3" fontId="22" fillId="0" borderId="16" xfId="1" applyNumberFormat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3" fontId="22" fillId="0" borderId="11" xfId="1" applyNumberFormat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3" fontId="22" fillId="0" borderId="25" xfId="1" applyNumberFormat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 wrapText="1"/>
    </xf>
    <xf numFmtId="0" fontId="22" fillId="0" borderId="16" xfId="1" applyFont="1" applyBorder="1" applyAlignment="1">
      <alignment vertical="center" wrapText="1"/>
    </xf>
    <xf numFmtId="0" fontId="22" fillId="0" borderId="17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18" xfId="1" applyFont="1" applyBorder="1" applyAlignment="1">
      <alignment vertical="center" wrapText="1"/>
    </xf>
    <xf numFmtId="0" fontId="22" fillId="0" borderId="14" xfId="1" applyFont="1" applyBorder="1" applyAlignment="1">
      <alignment vertical="center" wrapText="1"/>
    </xf>
    <xf numFmtId="0" fontId="22" fillId="0" borderId="29" xfId="1" applyFont="1" applyBorder="1" applyAlignment="1">
      <alignment vertical="center" wrapText="1"/>
    </xf>
    <xf numFmtId="0" fontId="22" fillId="0" borderId="11" xfId="1" applyFont="1" applyBorder="1" applyAlignment="1">
      <alignment vertical="center" wrapText="1"/>
    </xf>
    <xf numFmtId="0" fontId="22" fillId="0" borderId="19" xfId="1" applyFont="1" applyBorder="1" applyAlignment="1">
      <alignment vertical="center" wrapText="1"/>
    </xf>
    <xf numFmtId="0" fontId="22" fillId="0" borderId="9" xfId="1" applyFont="1" applyBorder="1" applyAlignment="1">
      <alignment vertical="center" wrapText="1"/>
    </xf>
    <xf numFmtId="0" fontId="22" fillId="0" borderId="10" xfId="1" applyFont="1" applyBorder="1" applyAlignment="1">
      <alignment vertical="center" wrapText="1"/>
    </xf>
    <xf numFmtId="0" fontId="22" fillId="0" borderId="6" xfId="1" applyFont="1" applyBorder="1" applyAlignment="1">
      <alignment vertical="center" wrapText="1"/>
    </xf>
    <xf numFmtId="0" fontId="23" fillId="0" borderId="0" xfId="0" applyFont="1"/>
    <xf numFmtId="164" fontId="23" fillId="0" borderId="10" xfId="1" applyNumberFormat="1" applyFont="1" applyBorder="1" applyAlignment="1">
      <alignment horizontal="right" vertical="center" wrapText="1"/>
    </xf>
    <xf numFmtId="164" fontId="23" fillId="0" borderId="15" xfId="1" applyNumberFormat="1" applyFont="1" applyBorder="1" applyAlignment="1">
      <alignment horizontal="right" vertical="center" wrapText="1"/>
    </xf>
    <xf numFmtId="164" fontId="18" fillId="0" borderId="10" xfId="1" applyNumberFormat="1" applyFont="1" applyBorder="1" applyAlignment="1">
      <alignment horizontal="right" vertical="center" wrapText="1"/>
    </xf>
    <xf numFmtId="164" fontId="23" fillId="0" borderId="24" xfId="1" applyNumberFormat="1" applyFont="1" applyBorder="1" applyAlignment="1">
      <alignment horizontal="right" vertical="center" wrapText="1"/>
    </xf>
    <xf numFmtId="164" fontId="23" fillId="0" borderId="11" xfId="1" applyNumberFormat="1" applyFont="1" applyFill="1" applyBorder="1" applyAlignment="1">
      <alignment horizontal="right" vertical="center" wrapText="1"/>
    </xf>
    <xf numFmtId="164" fontId="23" fillId="0" borderId="16" xfId="1" applyNumberFormat="1" applyFont="1" applyFill="1" applyBorder="1" applyAlignment="1">
      <alignment horizontal="right" vertical="center" wrapText="1"/>
    </xf>
    <xf numFmtId="164" fontId="23" fillId="0" borderId="25" xfId="1" applyNumberFormat="1" applyFont="1" applyFill="1" applyBorder="1" applyAlignment="1">
      <alignment horizontal="right" vertical="center" wrapText="1"/>
    </xf>
    <xf numFmtId="3" fontId="23" fillId="0" borderId="6" xfId="1" applyNumberFormat="1" applyFont="1" applyBorder="1" applyAlignment="1">
      <alignment horizontal="center" vertical="center" wrapText="1"/>
    </xf>
    <xf numFmtId="3" fontId="23" fillId="0" borderId="17" xfId="1" applyNumberFormat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164" fontId="23" fillId="0" borderId="8" xfId="1" applyNumberFormat="1" applyFont="1" applyBorder="1" applyAlignment="1">
      <alignment horizontal="right" vertical="center" wrapText="1"/>
    </xf>
    <xf numFmtId="164" fontId="23" fillId="0" borderId="0" xfId="1" applyNumberFormat="1" applyFont="1" applyBorder="1" applyAlignment="1">
      <alignment horizontal="right" vertical="center" wrapText="1"/>
    </xf>
    <xf numFmtId="164" fontId="23" fillId="0" borderId="27" xfId="1" applyNumberFormat="1" applyFont="1" applyBorder="1" applyAlignment="1">
      <alignment horizontal="right" vertical="center" wrapText="1"/>
    </xf>
    <xf numFmtId="164" fontId="23" fillId="0" borderId="19" xfId="1" applyNumberFormat="1" applyFont="1" applyFill="1" applyBorder="1" applyAlignment="1">
      <alignment horizontal="right" vertical="center" wrapText="1"/>
    </xf>
    <xf numFmtId="164" fontId="23" fillId="0" borderId="18" xfId="1" applyNumberFormat="1" applyFont="1" applyFill="1" applyBorder="1" applyAlignment="1">
      <alignment horizontal="right" vertical="center" wrapText="1"/>
    </xf>
    <xf numFmtId="164" fontId="23" fillId="0" borderId="28" xfId="1" applyNumberFormat="1" applyFont="1" applyFill="1" applyBorder="1" applyAlignment="1">
      <alignment horizontal="right" vertical="center" wrapText="1"/>
    </xf>
    <xf numFmtId="2" fontId="23" fillId="0" borderId="11" xfId="1" applyNumberFormat="1" applyFont="1" applyBorder="1" applyAlignment="1">
      <alignment horizontal="right" vertical="center" wrapText="1"/>
    </xf>
    <xf numFmtId="2" fontId="23" fillId="0" borderId="16" xfId="1" applyNumberFormat="1" applyFont="1" applyBorder="1" applyAlignment="1">
      <alignment horizontal="right" vertical="center" wrapText="1"/>
    </xf>
    <xf numFmtId="2" fontId="18" fillId="0" borderId="11" xfId="1" applyNumberFormat="1" applyFont="1" applyBorder="1" applyAlignment="1">
      <alignment horizontal="right" vertical="center" wrapText="1"/>
    </xf>
    <xf numFmtId="3" fontId="23" fillId="0" borderId="19" xfId="1" applyNumberFormat="1" applyFont="1" applyBorder="1" applyAlignment="1">
      <alignment horizontal="center" vertical="center" wrapText="1"/>
    </xf>
    <xf numFmtId="3" fontId="23" fillId="0" borderId="18" xfId="1" applyNumberFormat="1" applyFont="1" applyBorder="1" applyAlignment="1">
      <alignment horizontal="center" vertical="center" wrapText="1"/>
    </xf>
    <xf numFmtId="3" fontId="23" fillId="0" borderId="28" xfId="1" applyNumberFormat="1" applyFont="1" applyBorder="1" applyAlignment="1">
      <alignment horizontal="center" vertical="center" wrapText="1"/>
    </xf>
    <xf numFmtId="3" fontId="23" fillId="0" borderId="9" xfId="1" applyNumberFormat="1" applyFont="1" applyBorder="1" applyAlignment="1">
      <alignment horizontal="center" vertical="center" wrapText="1"/>
    </xf>
    <xf numFmtId="3" fontId="23" fillId="0" borderId="14" xfId="1" applyNumberFormat="1" applyFont="1" applyBorder="1" applyAlignment="1">
      <alignment horizontal="center" vertical="center" wrapText="1"/>
    </xf>
    <xf numFmtId="3" fontId="23" fillId="0" borderId="20" xfId="1" applyNumberFormat="1" applyFont="1" applyBorder="1" applyAlignment="1">
      <alignment horizontal="center" vertical="center" wrapText="1"/>
    </xf>
    <xf numFmtId="3" fontId="23" fillId="0" borderId="8" xfId="1" applyNumberFormat="1" applyFont="1" applyBorder="1" applyAlignment="1">
      <alignment horizontal="center" vertical="center" wrapText="1"/>
    </xf>
    <xf numFmtId="3" fontId="23" fillId="0" borderId="0" xfId="1" applyNumberFormat="1" applyFont="1" applyBorder="1" applyAlignment="1">
      <alignment horizontal="center" vertical="center" wrapText="1"/>
    </xf>
    <xf numFmtId="3" fontId="23" fillId="0" borderId="27" xfId="1" applyNumberFormat="1" applyFont="1" applyBorder="1" applyAlignment="1">
      <alignment horizontal="center" vertical="center" wrapText="1"/>
    </xf>
    <xf numFmtId="164" fontId="23" fillId="2" borderId="29" xfId="1" applyNumberFormat="1" applyFont="1" applyFill="1" applyBorder="1" applyAlignment="1">
      <alignment horizontal="right" vertical="center" wrapText="1"/>
    </xf>
    <xf numFmtId="164" fontId="23" fillId="0" borderId="36" xfId="1" applyNumberFormat="1" applyFont="1" applyBorder="1" applyAlignment="1">
      <alignment horizontal="right" vertical="center" wrapText="1"/>
    </xf>
    <xf numFmtId="3" fontId="23" fillId="2" borderId="29" xfId="1" applyNumberFormat="1" applyFont="1" applyFill="1" applyBorder="1" applyAlignment="1">
      <alignment horizontal="center" vertical="center" wrapText="1"/>
    </xf>
    <xf numFmtId="3" fontId="23" fillId="2" borderId="32" xfId="1" applyNumberFormat="1" applyFont="1" applyFill="1" applyBorder="1" applyAlignment="1">
      <alignment horizontal="center" vertical="center" wrapText="1"/>
    </xf>
    <xf numFmtId="3" fontId="23" fillId="2" borderId="36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right" vertical="center" wrapText="1"/>
    </xf>
    <xf numFmtId="165" fontId="18" fillId="0" borderId="29" xfId="1" applyNumberFormat="1" applyFont="1" applyFill="1" applyBorder="1" applyAlignment="1">
      <alignment horizontal="right" vertical="center" wrapText="1"/>
    </xf>
    <xf numFmtId="165" fontId="23" fillId="2" borderId="29" xfId="1" applyNumberFormat="1" applyFont="1" applyFill="1" applyBorder="1" applyAlignment="1">
      <alignment horizontal="center" vertical="center" wrapText="1"/>
    </xf>
    <xf numFmtId="165" fontId="23" fillId="2" borderId="32" xfId="1" applyNumberFormat="1" applyFont="1" applyFill="1" applyBorder="1" applyAlignment="1">
      <alignment horizontal="center" vertical="center" wrapText="1"/>
    </xf>
    <xf numFmtId="165" fontId="23" fillId="0" borderId="36" xfId="1" applyNumberFormat="1" applyFont="1" applyFill="1" applyBorder="1" applyAlignment="1">
      <alignment horizontal="right" vertical="center" wrapText="1"/>
    </xf>
    <xf numFmtId="164" fontId="23" fillId="0" borderId="29" xfId="1" applyNumberFormat="1" applyFont="1" applyFill="1" applyBorder="1" applyAlignment="1">
      <alignment horizontal="right" vertical="center" wrapText="1"/>
    </xf>
    <xf numFmtId="164" fontId="23" fillId="0" borderId="32" xfId="1" applyNumberFormat="1" applyFont="1" applyFill="1" applyBorder="1" applyAlignment="1">
      <alignment horizontal="right" vertical="center" wrapText="1"/>
    </xf>
    <xf numFmtId="4" fontId="23" fillId="0" borderId="29" xfId="1" applyNumberFormat="1" applyFont="1" applyFill="1" applyBorder="1" applyAlignment="1">
      <alignment horizontal="right" vertical="center" wrapText="1"/>
    </xf>
    <xf numFmtId="4" fontId="18" fillId="0" borderId="29" xfId="1" applyNumberFormat="1" applyFont="1" applyFill="1" applyBorder="1" applyAlignment="1">
      <alignment horizontal="right" vertical="center" wrapText="1"/>
    </xf>
    <xf numFmtId="164" fontId="24" fillId="0" borderId="29" xfId="1" applyNumberFormat="1" applyFont="1" applyFill="1" applyBorder="1" applyAlignment="1">
      <alignment horizontal="right" vertical="center" wrapText="1"/>
    </xf>
    <xf numFmtId="164" fontId="24" fillId="0" borderId="32" xfId="1" applyNumberFormat="1" applyFont="1" applyFill="1" applyBorder="1" applyAlignment="1">
      <alignment horizontal="right" vertical="center" wrapText="1"/>
    </xf>
    <xf numFmtId="164" fontId="24" fillId="0" borderId="36" xfId="1" applyNumberFormat="1" applyFont="1" applyFill="1" applyBorder="1" applyAlignment="1">
      <alignment horizontal="right" vertical="center" wrapText="1"/>
    </xf>
    <xf numFmtId="164" fontId="23" fillId="0" borderId="36" xfId="1" applyNumberFormat="1" applyFont="1" applyFill="1" applyBorder="1" applyAlignment="1">
      <alignment horizontal="right" vertical="center" wrapText="1"/>
    </xf>
    <xf numFmtId="4" fontId="23" fillId="0" borderId="11" xfId="1" applyNumberFormat="1" applyFont="1" applyFill="1" applyBorder="1" applyAlignment="1">
      <alignment horizontal="right" vertical="center" wrapText="1"/>
    </xf>
    <xf numFmtId="164" fontId="23" fillId="0" borderId="34" xfId="1" applyNumberFormat="1" applyFont="1" applyFill="1" applyBorder="1" applyAlignment="1">
      <alignment horizontal="right" vertical="center" wrapText="1"/>
    </xf>
    <xf numFmtId="4" fontId="23" fillId="0" borderId="9" xfId="1" applyNumberFormat="1" applyFont="1" applyFill="1" applyBorder="1" applyAlignment="1">
      <alignment horizontal="right" vertical="center" wrapText="1"/>
    </xf>
    <xf numFmtId="4" fontId="18" fillId="0" borderId="9" xfId="1" applyNumberFormat="1" applyFont="1" applyFill="1" applyBorder="1" applyAlignment="1">
      <alignment horizontal="right" vertical="center" wrapText="1"/>
    </xf>
    <xf numFmtId="165" fontId="23" fillId="0" borderId="10" xfId="1" applyNumberFormat="1" applyFont="1" applyFill="1" applyBorder="1" applyAlignment="1">
      <alignment horizontal="right" vertical="center" wrapText="1"/>
    </xf>
    <xf numFmtId="165" fontId="18" fillId="0" borderId="10" xfId="1" applyNumberFormat="1" applyFont="1" applyFill="1" applyBorder="1" applyAlignment="1">
      <alignment horizontal="right" vertical="center" wrapText="1"/>
    </xf>
    <xf numFmtId="165" fontId="24" fillId="0" borderId="10" xfId="1" applyNumberFormat="1" applyFont="1" applyFill="1" applyBorder="1" applyAlignment="1">
      <alignment horizontal="right" vertical="center" wrapText="1"/>
    </xf>
    <xf numFmtId="165" fontId="23" fillId="0" borderId="35" xfId="1" applyNumberFormat="1" applyFont="1" applyFill="1" applyBorder="1" applyAlignment="1">
      <alignment horizontal="right" vertical="center" wrapText="1"/>
    </xf>
    <xf numFmtId="165" fontId="24" fillId="0" borderId="29" xfId="1" applyNumberFormat="1" applyFont="1" applyFill="1" applyBorder="1" applyAlignment="1">
      <alignment horizontal="right" vertical="center" wrapText="1"/>
    </xf>
    <xf numFmtId="165" fontId="23" fillId="0" borderId="32" xfId="1" applyNumberFormat="1" applyFont="1" applyFill="1" applyBorder="1" applyAlignment="1">
      <alignment horizontal="right" vertical="center" wrapText="1"/>
    </xf>
    <xf numFmtId="165" fontId="23" fillId="0" borderId="11" xfId="1" applyNumberFormat="1" applyFont="1" applyFill="1" applyBorder="1" applyAlignment="1">
      <alignment horizontal="right" vertical="center" wrapText="1"/>
    </xf>
    <xf numFmtId="165" fontId="18" fillId="0" borderId="11" xfId="1" applyNumberFormat="1" applyFont="1" applyFill="1" applyBorder="1" applyAlignment="1">
      <alignment horizontal="right" vertical="center" wrapText="1"/>
    </xf>
    <xf numFmtId="165" fontId="24" fillId="0" borderId="11" xfId="1" applyNumberFormat="1" applyFont="1" applyFill="1" applyBorder="1" applyAlignment="1">
      <alignment horizontal="right" vertical="center" wrapText="1"/>
    </xf>
    <xf numFmtId="165" fontId="23" fillId="0" borderId="33" xfId="1" applyNumberFormat="1" applyFont="1" applyFill="1" applyBorder="1" applyAlignment="1">
      <alignment horizontal="right" vertical="center" wrapText="1"/>
    </xf>
    <xf numFmtId="165" fontId="23" fillId="0" borderId="25" xfId="1" applyNumberFormat="1" applyFont="1" applyFill="1" applyBorder="1" applyAlignment="1">
      <alignment horizontal="right" vertical="center" wrapText="1"/>
    </xf>
    <xf numFmtId="165" fontId="23" fillId="0" borderId="6" xfId="1" applyNumberFormat="1" applyFont="1" applyFill="1" applyBorder="1" applyAlignment="1">
      <alignment horizontal="right" vertical="center" wrapText="1"/>
    </xf>
    <xf numFmtId="165" fontId="18" fillId="0" borderId="6" xfId="1" applyNumberFormat="1" applyFont="1" applyFill="1" applyBorder="1" applyAlignment="1">
      <alignment horizontal="right" vertical="center" wrapText="1"/>
    </xf>
    <xf numFmtId="165" fontId="24" fillId="0" borderId="6" xfId="1" applyNumberFormat="1" applyFont="1" applyFill="1" applyBorder="1" applyAlignment="1">
      <alignment horizontal="right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1" fillId="0" borderId="8" xfId="0" applyNumberFormat="1" applyFont="1" applyBorder="1" applyAlignment="1">
      <alignment horizontal="center" vertical="center" wrapText="1"/>
    </xf>
    <xf numFmtId="49" fontId="20" fillId="0" borderId="29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164" fontId="18" fillId="2" borderId="29" xfId="1" applyNumberFormat="1" applyFont="1" applyFill="1" applyBorder="1" applyAlignment="1">
      <alignment horizontal="right" vertical="center" wrapText="1"/>
    </xf>
    <xf numFmtId="4" fontId="18" fillId="0" borderId="37" xfId="1" applyNumberFormat="1" applyFont="1" applyFill="1" applyBorder="1" applyAlignment="1">
      <alignment horizontal="right" vertical="center" wrapText="1"/>
    </xf>
    <xf numFmtId="164" fontId="23" fillId="0" borderId="38" xfId="1" applyNumberFormat="1" applyFont="1" applyBorder="1" applyAlignment="1">
      <alignment horizontal="right" vertical="center" wrapText="1"/>
    </xf>
    <xf numFmtId="0" fontId="20" fillId="0" borderId="1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165" fontId="24" fillId="0" borderId="0" xfId="1" applyNumberFormat="1" applyFont="1" applyFill="1" applyBorder="1" applyAlignment="1">
      <alignment horizontal="right" vertical="center" wrapText="1"/>
    </xf>
    <xf numFmtId="0" fontId="22" fillId="0" borderId="12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65" fontId="23" fillId="0" borderId="12" xfId="1" applyNumberFormat="1" applyFont="1" applyFill="1" applyBorder="1" applyAlignment="1">
      <alignment horizontal="right" vertical="center" wrapText="1"/>
    </xf>
    <xf numFmtId="165" fontId="18" fillId="0" borderId="12" xfId="1" applyNumberFormat="1" applyFont="1" applyFill="1" applyBorder="1" applyAlignment="1">
      <alignment horizontal="right" vertical="center" wrapText="1"/>
    </xf>
    <xf numFmtId="165" fontId="24" fillId="0" borderId="12" xfId="1" applyNumberFormat="1" applyFont="1" applyFill="1" applyBorder="1" applyAlignment="1">
      <alignment horizontal="right" vertical="center" wrapText="1"/>
    </xf>
    <xf numFmtId="165" fontId="23" fillId="0" borderId="39" xfId="1" applyNumberFormat="1" applyFont="1" applyFill="1" applyBorder="1" applyAlignment="1">
      <alignment horizontal="right" vertical="center" wrapText="1"/>
    </xf>
    <xf numFmtId="165" fontId="23" fillId="0" borderId="40" xfId="1" applyNumberFormat="1" applyFont="1" applyFill="1" applyBorder="1" applyAlignment="1">
      <alignment horizontal="right" vertical="center" wrapText="1"/>
    </xf>
    <xf numFmtId="0" fontId="20" fillId="0" borderId="38" xfId="1" applyFont="1" applyBorder="1" applyAlignment="1">
      <alignment horizontal="center" vertical="center" wrapText="1"/>
    </xf>
    <xf numFmtId="49" fontId="20" fillId="0" borderId="30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0" fontId="22" fillId="0" borderId="38" xfId="1" applyFont="1" applyBorder="1" applyAlignment="1">
      <alignment vertical="center" wrapText="1"/>
    </xf>
    <xf numFmtId="0" fontId="22" fillId="0" borderId="30" xfId="1" applyFont="1" applyBorder="1" applyAlignment="1">
      <alignment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165" fontId="23" fillId="0" borderId="38" xfId="1" applyNumberFormat="1" applyFont="1" applyFill="1" applyBorder="1" applyAlignment="1">
      <alignment horizontal="right" vertical="center" wrapText="1"/>
    </xf>
    <xf numFmtId="165" fontId="23" fillId="0" borderId="30" xfId="1" applyNumberFormat="1" applyFont="1" applyFill="1" applyBorder="1" applyAlignment="1">
      <alignment horizontal="right" vertical="center" wrapText="1"/>
    </xf>
    <xf numFmtId="165" fontId="18" fillId="0" borderId="30" xfId="1" applyNumberFormat="1" applyFont="1" applyFill="1" applyBorder="1" applyAlignment="1">
      <alignment horizontal="right" vertical="center" wrapText="1"/>
    </xf>
    <xf numFmtId="165" fontId="24" fillId="0" borderId="30" xfId="1" applyNumberFormat="1" applyFont="1" applyFill="1" applyBorder="1" applyAlignment="1">
      <alignment horizontal="right" vertical="center" wrapText="1"/>
    </xf>
    <xf numFmtId="165" fontId="23" fillId="0" borderId="24" xfId="1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0" fillId="0" borderId="12" xfId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7" fillId="0" borderId="0" xfId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/>
    <xf numFmtId="0" fontId="23" fillId="0" borderId="7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028"/>
  <sheetViews>
    <sheetView tabSelected="1" view="pageBreakPreview" topLeftCell="A55" zoomScale="59" zoomScaleNormal="69" zoomScaleSheetLayoutView="59" workbookViewId="0">
      <selection activeCell="A63" sqref="A63:R63"/>
    </sheetView>
  </sheetViews>
  <sheetFormatPr defaultColWidth="9.109375" defaultRowHeight="17.399999999999999" outlineLevelRow="1"/>
  <cols>
    <col min="1" max="1" width="8.6640625" style="3" customWidth="1"/>
    <col min="2" max="2" width="52.5546875" style="3" customWidth="1"/>
    <col min="3" max="3" width="13.6640625" style="3" customWidth="1"/>
    <col min="4" max="4" width="18" style="3" customWidth="1"/>
    <col min="5" max="5" width="17.5546875" style="24" customWidth="1"/>
    <col min="6" max="6" width="18.33203125" style="11" customWidth="1"/>
    <col min="7" max="18" width="15.6640625" style="3" customWidth="1"/>
    <col min="19" max="16384" width="9.109375" style="3"/>
  </cols>
  <sheetData>
    <row r="1" spans="1:18" ht="25.2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55" t="s">
        <v>90</v>
      </c>
      <c r="Q1" s="33"/>
      <c r="R1" s="26"/>
    </row>
    <row r="2" spans="1:18" ht="25.2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55" t="s">
        <v>88</v>
      </c>
      <c r="Q2" s="33"/>
      <c r="R2" s="26"/>
    </row>
    <row r="3" spans="1:18" ht="25.2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55" t="s">
        <v>0</v>
      </c>
      <c r="Q3" s="33"/>
      <c r="R3" s="26"/>
    </row>
    <row r="4" spans="1:18" ht="27.75" customHeight="1">
      <c r="A4" s="6"/>
      <c r="B4" s="7"/>
      <c r="C4" s="7"/>
      <c r="D4" s="8"/>
      <c r="E4" s="8"/>
      <c r="F4" s="8"/>
      <c r="M4" s="9"/>
      <c r="O4" s="163" t="s">
        <v>119</v>
      </c>
      <c r="Q4" s="33"/>
      <c r="R4" s="26"/>
    </row>
    <row r="5" spans="1:18" ht="26.25" customHeight="1">
      <c r="A5" s="206" t="s">
        <v>91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ht="27" customHeight="1">
      <c r="A6" s="206" t="s">
        <v>117</v>
      </c>
      <c r="B6" s="206"/>
      <c r="C6" s="206"/>
      <c r="D6" s="206"/>
      <c r="E6" s="206"/>
      <c r="F6" s="206"/>
      <c r="G6" s="207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spans="1:18" ht="4.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</row>
    <row r="8" spans="1:18" ht="19.5" customHeight="1">
      <c r="A8" s="206" t="s">
        <v>1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</row>
    <row r="9" spans="1:18">
      <c r="E9" s="35"/>
      <c r="F9" s="209" t="s">
        <v>53</v>
      </c>
      <c r="G9" s="210"/>
      <c r="H9" s="210"/>
      <c r="I9" s="210"/>
      <c r="J9" s="210"/>
      <c r="K9" s="210"/>
      <c r="L9" s="36"/>
    </row>
    <row r="10" spans="1:18" ht="18.75" customHeight="1" thickBot="1">
      <c r="A10" s="2"/>
      <c r="B10" s="2"/>
      <c r="C10" s="2"/>
      <c r="D10" s="2"/>
      <c r="E10" s="2"/>
      <c r="F10" s="10"/>
      <c r="G10" s="3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6" customFormat="1" ht="41.25" customHeight="1" thickBot="1">
      <c r="A11" s="215" t="s">
        <v>89</v>
      </c>
      <c r="B11" s="213" t="s">
        <v>2</v>
      </c>
      <c r="C11" s="211" t="s">
        <v>3</v>
      </c>
      <c r="D11" s="215" t="s">
        <v>55</v>
      </c>
      <c r="E11" s="218" t="s">
        <v>52</v>
      </c>
      <c r="F11" s="211" t="s">
        <v>54</v>
      </c>
      <c r="G11" s="213" t="s">
        <v>87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</row>
    <row r="12" spans="1:18" s="26" customFormat="1" ht="44.25" customHeight="1" thickBot="1">
      <c r="A12" s="216"/>
      <c r="B12" s="217"/>
      <c r="C12" s="212"/>
      <c r="D12" s="216"/>
      <c r="E12" s="219"/>
      <c r="F12" s="212"/>
      <c r="G12" s="139" t="s">
        <v>4</v>
      </c>
      <c r="H12" s="139" t="s">
        <v>5</v>
      </c>
      <c r="I12" s="139" t="s">
        <v>6</v>
      </c>
      <c r="J12" s="142" t="s">
        <v>7</v>
      </c>
      <c r="K12" s="139" t="s">
        <v>8</v>
      </c>
      <c r="L12" s="139" t="s">
        <v>9</v>
      </c>
      <c r="M12" s="139" t="s">
        <v>10</v>
      </c>
      <c r="N12" s="139" t="s">
        <v>11</v>
      </c>
      <c r="O12" s="139" t="s">
        <v>12</v>
      </c>
      <c r="P12" s="139" t="s">
        <v>13</v>
      </c>
      <c r="Q12" s="139" t="s">
        <v>14</v>
      </c>
      <c r="R12" s="142" t="s">
        <v>15</v>
      </c>
    </row>
    <row r="13" spans="1:18" s="26" customFormat="1" ht="22.5" customHeight="1" thickBot="1">
      <c r="A13" s="143" t="s">
        <v>16</v>
      </c>
      <c r="B13" s="144" t="s">
        <v>17</v>
      </c>
      <c r="C13" s="143" t="s">
        <v>18</v>
      </c>
      <c r="D13" s="143" t="s">
        <v>19</v>
      </c>
      <c r="E13" s="145" t="s">
        <v>20</v>
      </c>
      <c r="F13" s="143" t="s">
        <v>21</v>
      </c>
      <c r="G13" s="144" t="s">
        <v>22</v>
      </c>
      <c r="H13" s="146" t="s">
        <v>23</v>
      </c>
      <c r="I13" s="143" t="s">
        <v>24</v>
      </c>
      <c r="J13" s="146" t="s">
        <v>25</v>
      </c>
      <c r="K13" s="146" t="s">
        <v>26</v>
      </c>
      <c r="L13" s="143" t="s">
        <v>27</v>
      </c>
      <c r="M13" s="143" t="s">
        <v>28</v>
      </c>
      <c r="N13" s="143" t="s">
        <v>29</v>
      </c>
      <c r="O13" s="143" t="s">
        <v>30</v>
      </c>
      <c r="P13" s="143" t="s">
        <v>31</v>
      </c>
      <c r="Q13" s="143" t="s">
        <v>32</v>
      </c>
      <c r="R13" s="147" t="s">
        <v>33</v>
      </c>
    </row>
    <row r="14" spans="1:18" s="26" customFormat="1" ht="66.75" customHeight="1">
      <c r="A14" s="41" t="s">
        <v>92</v>
      </c>
      <c r="B14" s="60" t="s">
        <v>56</v>
      </c>
      <c r="C14" s="51" t="s">
        <v>34</v>
      </c>
      <c r="D14" s="45">
        <v>0</v>
      </c>
      <c r="E14" s="48">
        <v>0</v>
      </c>
      <c r="F14" s="51">
        <f>SUM(G14:R14)</f>
        <v>0</v>
      </c>
      <c r="G14" s="52">
        <f>G15</f>
        <v>0</v>
      </c>
      <c r="H14" s="51">
        <f t="shared" ref="H14:R14" si="0">H15</f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6">
        <f t="shared" si="0"/>
        <v>0</v>
      </c>
    </row>
    <row r="15" spans="1:18" s="26" customFormat="1" ht="84" customHeight="1">
      <c r="A15" s="42" t="s">
        <v>35</v>
      </c>
      <c r="B15" s="61" t="s">
        <v>36</v>
      </c>
      <c r="C15" s="46" t="s">
        <v>34</v>
      </c>
      <c r="D15" s="46">
        <v>0</v>
      </c>
      <c r="E15" s="49">
        <v>0</v>
      </c>
      <c r="F15" s="46">
        <f>F14</f>
        <v>0</v>
      </c>
      <c r="G15" s="53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7">
        <v>0</v>
      </c>
    </row>
    <row r="16" spans="1:18" s="26" customFormat="1" ht="22.5" customHeight="1" thickBot="1">
      <c r="A16" s="43" t="s">
        <v>37</v>
      </c>
      <c r="B16" s="62" t="s">
        <v>57</v>
      </c>
      <c r="C16" s="47" t="s">
        <v>34</v>
      </c>
      <c r="D16" s="47">
        <v>0</v>
      </c>
      <c r="E16" s="50">
        <v>0</v>
      </c>
      <c r="F16" s="47">
        <v>0</v>
      </c>
      <c r="G16" s="54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58">
        <v>0</v>
      </c>
    </row>
    <row r="17" spans="1:18" s="26" customFormat="1" ht="81.75" customHeight="1">
      <c r="A17" s="41" t="s">
        <v>93</v>
      </c>
      <c r="B17" s="60" t="s">
        <v>58</v>
      </c>
      <c r="C17" s="51" t="s">
        <v>34</v>
      </c>
      <c r="D17" s="73">
        <v>229848.236</v>
      </c>
      <c r="E17" s="74">
        <v>252909.66099999999</v>
      </c>
      <c r="F17" s="75">
        <f>SUM(G17:R17)</f>
        <v>236078.788</v>
      </c>
      <c r="G17" s="74">
        <v>43765.294000000002</v>
      </c>
      <c r="H17" s="73">
        <v>34224.993999999999</v>
      </c>
      <c r="I17" s="73">
        <v>34251.781000000003</v>
      </c>
      <c r="J17" s="73">
        <v>27752.923999999999</v>
      </c>
      <c r="K17" s="73">
        <v>4924.0540000000001</v>
      </c>
      <c r="L17" s="73">
        <v>4135.7610000000004</v>
      </c>
      <c r="M17" s="73">
        <v>3997.65</v>
      </c>
      <c r="N17" s="73">
        <v>3782.973</v>
      </c>
      <c r="O17" s="73">
        <v>3800.3809999999999</v>
      </c>
      <c r="P17" s="73">
        <v>6400.652</v>
      </c>
      <c r="Q17" s="73">
        <v>30173.431</v>
      </c>
      <c r="R17" s="76">
        <v>38868.892999999996</v>
      </c>
    </row>
    <row r="18" spans="1:18" s="26" customFormat="1" ht="59.25" customHeight="1">
      <c r="A18" s="42" t="s">
        <v>38</v>
      </c>
      <c r="B18" s="61" t="s">
        <v>59</v>
      </c>
      <c r="C18" s="46" t="s">
        <v>34</v>
      </c>
      <c r="D18" s="77">
        <v>229848.236</v>
      </c>
      <c r="E18" s="74">
        <v>252909.66099999999</v>
      </c>
      <c r="F18" s="75">
        <f>SUM(G18:R18)</f>
        <v>236078.788</v>
      </c>
      <c r="G18" s="78">
        <v>43765.294000000002</v>
      </c>
      <c r="H18" s="77">
        <v>34224.993999999999</v>
      </c>
      <c r="I18" s="77">
        <v>34251.781000000003</v>
      </c>
      <c r="J18" s="77">
        <v>27752.923999999999</v>
      </c>
      <c r="K18" s="77">
        <v>4924.0540000000001</v>
      </c>
      <c r="L18" s="77">
        <v>4135.7610000000004</v>
      </c>
      <c r="M18" s="77">
        <v>3997.65</v>
      </c>
      <c r="N18" s="77">
        <v>3782.973</v>
      </c>
      <c r="O18" s="77">
        <v>3800.3809999999999</v>
      </c>
      <c r="P18" s="77">
        <v>6400.652</v>
      </c>
      <c r="Q18" s="77">
        <v>30173.431</v>
      </c>
      <c r="R18" s="79">
        <v>38868.892999999996</v>
      </c>
    </row>
    <row r="19" spans="1:18" s="26" customFormat="1" ht="88.5" customHeight="1" thickBot="1">
      <c r="A19" s="43" t="s">
        <v>39</v>
      </c>
      <c r="B19" s="62" t="s">
        <v>62</v>
      </c>
      <c r="C19" s="47" t="s">
        <v>34</v>
      </c>
      <c r="D19" s="80">
        <v>0</v>
      </c>
      <c r="E19" s="81">
        <v>0</v>
      </c>
      <c r="F19" s="82">
        <v>0</v>
      </c>
      <c r="G19" s="83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4">
        <v>0</v>
      </c>
    </row>
    <row r="20" spans="1:18" s="26" customFormat="1" ht="66" customHeight="1">
      <c r="A20" s="44" t="s">
        <v>94</v>
      </c>
      <c r="B20" s="63" t="s">
        <v>60</v>
      </c>
      <c r="C20" s="148" t="s">
        <v>34</v>
      </c>
      <c r="D20" s="166">
        <v>229848.236</v>
      </c>
      <c r="E20" s="166">
        <v>252909.66099999999</v>
      </c>
      <c r="F20" s="75">
        <f>SUM(G20:R20)</f>
        <v>236078.788</v>
      </c>
      <c r="G20" s="86">
        <v>43765.294000000002</v>
      </c>
      <c r="H20" s="85">
        <v>34224.993999999999</v>
      </c>
      <c r="I20" s="85">
        <v>34251.781000000003</v>
      </c>
      <c r="J20" s="85">
        <v>27752.923999999999</v>
      </c>
      <c r="K20" s="85">
        <v>4924.0540000000001</v>
      </c>
      <c r="L20" s="85">
        <v>4135.7610000000004</v>
      </c>
      <c r="M20" s="85">
        <v>3997.65</v>
      </c>
      <c r="N20" s="85">
        <v>3782.973</v>
      </c>
      <c r="O20" s="85">
        <v>3800.3809999999999</v>
      </c>
      <c r="P20" s="85">
        <v>6400.652</v>
      </c>
      <c r="Q20" s="85">
        <v>30173.431</v>
      </c>
      <c r="R20" s="87">
        <v>38868.892999999996</v>
      </c>
    </row>
    <row r="21" spans="1:18" s="26" customFormat="1" ht="49.5" customHeight="1">
      <c r="A21" s="193" t="s">
        <v>95</v>
      </c>
      <c r="B21" s="64" t="s">
        <v>40</v>
      </c>
      <c r="C21" s="149" t="s">
        <v>34</v>
      </c>
      <c r="D21" s="88">
        <v>65846.853000000003</v>
      </c>
      <c r="E21" s="86">
        <v>72184.554000000004</v>
      </c>
      <c r="F21" s="75">
        <f>SUM(G21:R21)</f>
        <v>34507.93</v>
      </c>
      <c r="G21" s="89">
        <v>4707.5280000000002</v>
      </c>
      <c r="H21" s="88">
        <v>4118.4070000000002</v>
      </c>
      <c r="I21" s="88">
        <v>4053.0909999999999</v>
      </c>
      <c r="J21" s="88">
        <v>2335.0949999999998</v>
      </c>
      <c r="K21" s="88">
        <v>1890.9680000000001</v>
      </c>
      <c r="L21" s="88">
        <v>1328.798</v>
      </c>
      <c r="M21" s="88">
        <v>1833.8420000000001</v>
      </c>
      <c r="N21" s="88">
        <v>1840.2860000000001</v>
      </c>
      <c r="O21" s="88">
        <v>1627.6189999999999</v>
      </c>
      <c r="P21" s="88">
        <v>2554.7359999999999</v>
      </c>
      <c r="Q21" s="88">
        <v>3782.0169999999998</v>
      </c>
      <c r="R21" s="90">
        <v>4435.5429999999997</v>
      </c>
    </row>
    <row r="22" spans="1:18" s="26" customFormat="1" ht="30.75" customHeight="1">
      <c r="A22" s="194"/>
      <c r="B22" s="61" t="s">
        <v>61</v>
      </c>
      <c r="C22" s="46" t="s">
        <v>41</v>
      </c>
      <c r="D22" s="92">
        <v>28.647969697709581</v>
      </c>
      <c r="E22" s="92">
        <v>28.541635663336724</v>
      </c>
      <c r="F22" s="93">
        <f>F21/F20*100</f>
        <v>14.617124347486907</v>
      </c>
      <c r="G22" s="91">
        <v>10.76</v>
      </c>
      <c r="H22" s="91">
        <v>12.03</v>
      </c>
      <c r="I22" s="91">
        <v>11.83</v>
      </c>
      <c r="J22" s="91">
        <v>8.41</v>
      </c>
      <c r="K22" s="91">
        <v>38.4</v>
      </c>
      <c r="L22" s="91">
        <v>32.130000000000003</v>
      </c>
      <c r="M22" s="91">
        <v>45.87</v>
      </c>
      <c r="N22" s="91">
        <v>48.65</v>
      </c>
      <c r="O22" s="91">
        <v>42.83</v>
      </c>
      <c r="P22" s="91">
        <v>39.909999999999997</v>
      </c>
      <c r="Q22" s="91">
        <v>12.53</v>
      </c>
      <c r="R22" s="91">
        <v>11.41</v>
      </c>
    </row>
    <row r="23" spans="1:18" s="26" customFormat="1" ht="80.25" customHeight="1">
      <c r="A23" s="193" t="s">
        <v>42</v>
      </c>
      <c r="B23" s="64" t="s">
        <v>63</v>
      </c>
      <c r="C23" s="149" t="s">
        <v>34</v>
      </c>
      <c r="D23" s="94">
        <v>0</v>
      </c>
      <c r="E23" s="95">
        <v>0</v>
      </c>
      <c r="F23" s="94">
        <v>0</v>
      </c>
      <c r="G23" s="95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6">
        <v>0</v>
      </c>
    </row>
    <row r="24" spans="1:18" s="26" customFormat="1" ht="24.75" customHeight="1" thickBot="1">
      <c r="A24" s="195"/>
      <c r="B24" s="65" t="s">
        <v>64</v>
      </c>
      <c r="C24" s="150" t="s">
        <v>41</v>
      </c>
      <c r="D24" s="97">
        <v>0</v>
      </c>
      <c r="E24" s="98">
        <v>0</v>
      </c>
      <c r="F24" s="97">
        <v>0</v>
      </c>
      <c r="G24" s="98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9">
        <v>0</v>
      </c>
    </row>
    <row r="25" spans="1:18" s="26" customFormat="1" ht="60" customHeight="1">
      <c r="A25" s="156" t="s">
        <v>96</v>
      </c>
      <c r="B25" s="63" t="s">
        <v>65</v>
      </c>
      <c r="C25" s="148" t="s">
        <v>34</v>
      </c>
      <c r="D25" s="100">
        <v>0</v>
      </c>
      <c r="E25" s="101">
        <v>0</v>
      </c>
      <c r="F25" s="100">
        <v>0</v>
      </c>
      <c r="G25" s="101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2">
        <v>0</v>
      </c>
    </row>
    <row r="26" spans="1:18" s="26" customFormat="1" ht="65.25" customHeight="1">
      <c r="A26" s="198" t="s">
        <v>97</v>
      </c>
      <c r="B26" s="64" t="s">
        <v>66</v>
      </c>
      <c r="C26" s="149" t="s">
        <v>34</v>
      </c>
      <c r="D26" s="94">
        <v>0</v>
      </c>
      <c r="E26" s="95">
        <v>0</v>
      </c>
      <c r="F26" s="94">
        <v>0</v>
      </c>
      <c r="G26" s="95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6">
        <v>0</v>
      </c>
    </row>
    <row r="27" spans="1:18" s="26" customFormat="1" ht="22.5" customHeight="1" thickBot="1">
      <c r="A27" s="199"/>
      <c r="B27" s="65" t="s">
        <v>67</v>
      </c>
      <c r="C27" s="150" t="s">
        <v>68</v>
      </c>
      <c r="D27" s="97">
        <v>0</v>
      </c>
      <c r="E27" s="98">
        <v>0</v>
      </c>
      <c r="F27" s="97">
        <v>0</v>
      </c>
      <c r="G27" s="98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9">
        <v>0</v>
      </c>
    </row>
    <row r="28" spans="1:18" s="26" customFormat="1" ht="18" customHeight="1">
      <c r="A28" s="37"/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s="26" customFormat="1" ht="32.25" customHeight="1">
      <c r="A29" s="202">
        <v>2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</row>
    <row r="30" spans="1:18" s="26" customFormat="1" ht="21" customHeight="1" thickBot="1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</row>
    <row r="31" spans="1:18" s="26" customFormat="1" ht="20.25" customHeight="1" thickBot="1">
      <c r="A31" s="139" t="s">
        <v>16</v>
      </c>
      <c r="B31" s="139" t="s">
        <v>17</v>
      </c>
      <c r="C31" s="140" t="s">
        <v>18</v>
      </c>
      <c r="D31" s="139">
        <v>4</v>
      </c>
      <c r="E31" s="141" t="s">
        <v>20</v>
      </c>
      <c r="F31" s="139" t="s">
        <v>21</v>
      </c>
      <c r="G31" s="139" t="s">
        <v>22</v>
      </c>
      <c r="H31" s="139" t="s">
        <v>23</v>
      </c>
      <c r="I31" s="139" t="s">
        <v>24</v>
      </c>
      <c r="J31" s="139" t="s">
        <v>25</v>
      </c>
      <c r="K31" s="139" t="s">
        <v>26</v>
      </c>
      <c r="L31" s="140" t="s">
        <v>27</v>
      </c>
      <c r="M31" s="139" t="s">
        <v>28</v>
      </c>
      <c r="N31" s="139" t="s">
        <v>29</v>
      </c>
      <c r="O31" s="139" t="s">
        <v>30</v>
      </c>
      <c r="P31" s="139" t="s">
        <v>31</v>
      </c>
      <c r="Q31" s="139" t="s">
        <v>32</v>
      </c>
      <c r="R31" s="142" t="s">
        <v>33</v>
      </c>
    </row>
    <row r="32" spans="1:18" s="26" customFormat="1" ht="59.25" customHeight="1">
      <c r="A32" s="157" t="s">
        <v>98</v>
      </c>
      <c r="B32" s="66" t="s">
        <v>43</v>
      </c>
      <c r="C32" s="151" t="s">
        <v>34</v>
      </c>
      <c r="D32" s="103">
        <v>164001.383</v>
      </c>
      <c r="E32" s="103">
        <v>180725.10699999999</v>
      </c>
      <c r="F32" s="164">
        <f t="shared" ref="F32:R32" si="1">F33+F34+F35</f>
        <v>201570.85799999995</v>
      </c>
      <c r="G32" s="103">
        <f t="shared" si="1"/>
        <v>39057.765999999996</v>
      </c>
      <c r="H32" s="103">
        <f t="shared" si="1"/>
        <v>30106.588</v>
      </c>
      <c r="I32" s="103">
        <f t="shared" si="1"/>
        <v>30198.69</v>
      </c>
      <c r="J32" s="103">
        <f t="shared" si="1"/>
        <v>25417.829000000002</v>
      </c>
      <c r="K32" s="103">
        <f t="shared" si="1"/>
        <v>3033.0859999999998</v>
      </c>
      <c r="L32" s="103">
        <f t="shared" si="1"/>
        <v>2806.9630000000002</v>
      </c>
      <c r="M32" s="103">
        <f t="shared" si="1"/>
        <v>2163.808</v>
      </c>
      <c r="N32" s="103">
        <f t="shared" si="1"/>
        <v>1942.6869999999999</v>
      </c>
      <c r="O32" s="103">
        <f t="shared" si="1"/>
        <v>2172.7620000000002</v>
      </c>
      <c r="P32" s="103">
        <f t="shared" si="1"/>
        <v>3845.915</v>
      </c>
      <c r="Q32" s="103">
        <f t="shared" si="1"/>
        <v>26391.414000000001</v>
      </c>
      <c r="R32" s="103">
        <f t="shared" si="1"/>
        <v>34433.35</v>
      </c>
    </row>
    <row r="33" spans="1:18" s="26" customFormat="1" ht="60" customHeight="1">
      <c r="A33" s="59" t="s">
        <v>69</v>
      </c>
      <c r="B33" s="66" t="s">
        <v>72</v>
      </c>
      <c r="C33" s="151" t="s">
        <v>34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6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7">
        <v>0</v>
      </c>
    </row>
    <row r="34" spans="1:18" s="26" customFormat="1" ht="54.75" customHeight="1">
      <c r="A34" s="59" t="s">
        <v>70</v>
      </c>
      <c r="B34" s="66" t="s">
        <v>73</v>
      </c>
      <c r="C34" s="151" t="s">
        <v>34</v>
      </c>
      <c r="D34" s="108">
        <v>125.82899999999999</v>
      </c>
      <c r="E34" s="113">
        <v>146.90600000000001</v>
      </c>
      <c r="F34" s="75">
        <f>SUM(G34:R34)</f>
        <v>159.40599999999998</v>
      </c>
      <c r="G34" s="108">
        <v>36.454000000000001</v>
      </c>
      <c r="H34" s="108">
        <v>30.876999999999999</v>
      </c>
      <c r="I34" s="108">
        <v>27.234000000000002</v>
      </c>
      <c r="J34" s="108">
        <v>6.9669999999999996</v>
      </c>
      <c r="K34" s="110">
        <v>0</v>
      </c>
      <c r="L34" s="111">
        <v>0</v>
      </c>
      <c r="M34" s="110">
        <v>0</v>
      </c>
      <c r="N34" s="110">
        <v>0</v>
      </c>
      <c r="O34" s="110">
        <v>0</v>
      </c>
      <c r="P34" s="108">
        <v>0.63300000000000001</v>
      </c>
      <c r="Q34" s="108">
        <v>25.076000000000001</v>
      </c>
      <c r="R34" s="112">
        <v>32.164999999999999</v>
      </c>
    </row>
    <row r="35" spans="1:18" s="26" customFormat="1" ht="65.25" customHeight="1">
      <c r="A35" s="42" t="s">
        <v>71</v>
      </c>
      <c r="B35" s="66" t="s">
        <v>74</v>
      </c>
      <c r="C35" s="151" t="s">
        <v>34</v>
      </c>
      <c r="D35" s="113">
        <v>163875.554</v>
      </c>
      <c r="E35" s="113">
        <v>180725.10699999999</v>
      </c>
      <c r="F35" s="75">
        <f>SUM(G35:R35)</f>
        <v>201411.45199999996</v>
      </c>
      <c r="G35" s="113">
        <v>39021.311999999998</v>
      </c>
      <c r="H35" s="113">
        <v>30075.710999999999</v>
      </c>
      <c r="I35" s="113">
        <v>30171.455999999998</v>
      </c>
      <c r="J35" s="113">
        <v>25410.862000000001</v>
      </c>
      <c r="K35" s="113">
        <v>3033.0859999999998</v>
      </c>
      <c r="L35" s="113">
        <v>2806.9630000000002</v>
      </c>
      <c r="M35" s="113">
        <v>2163.808</v>
      </c>
      <c r="N35" s="113">
        <v>1942.6869999999999</v>
      </c>
      <c r="O35" s="113">
        <v>2172.7620000000002</v>
      </c>
      <c r="P35" s="113">
        <v>3845.2820000000002</v>
      </c>
      <c r="Q35" s="113">
        <v>26366.338</v>
      </c>
      <c r="R35" s="113">
        <v>34401.184999999998</v>
      </c>
    </row>
    <row r="36" spans="1:18" s="26" customFormat="1" ht="26.25" customHeight="1">
      <c r="A36" s="200" t="s">
        <v>75</v>
      </c>
      <c r="B36" s="66" t="s">
        <v>76</v>
      </c>
      <c r="C36" s="151" t="s">
        <v>34</v>
      </c>
      <c r="D36" s="113">
        <v>131540.61300000001</v>
      </c>
      <c r="E36" s="113">
        <v>144203.72899999999</v>
      </c>
      <c r="F36" s="75">
        <f>SUM(G36:R36)</f>
        <v>157589.49100000001</v>
      </c>
      <c r="G36" s="113">
        <v>28685.887999999999</v>
      </c>
      <c r="H36" s="113">
        <v>22251.878000000001</v>
      </c>
      <c r="I36" s="113">
        <v>22357.223000000002</v>
      </c>
      <c r="J36" s="113">
        <v>23091.659</v>
      </c>
      <c r="K36" s="113">
        <v>2704.24</v>
      </c>
      <c r="L36" s="114">
        <v>2628.5630000000001</v>
      </c>
      <c r="M36" s="113">
        <v>2025.087</v>
      </c>
      <c r="N36" s="113">
        <v>1840.374</v>
      </c>
      <c r="O36" s="113">
        <v>2026.6510000000001</v>
      </c>
      <c r="P36" s="113">
        <v>3524.38</v>
      </c>
      <c r="Q36" s="113">
        <v>20158.686000000002</v>
      </c>
      <c r="R36" s="104">
        <v>26294.862000000001</v>
      </c>
    </row>
    <row r="37" spans="1:18" s="26" customFormat="1" ht="33" customHeight="1">
      <c r="A37" s="201"/>
      <c r="B37" s="66" t="s">
        <v>81</v>
      </c>
      <c r="C37" s="151" t="s">
        <v>41</v>
      </c>
      <c r="D37" s="115">
        <v>80.268600037806749</v>
      </c>
      <c r="E37" s="115">
        <v>79.791751900857903</v>
      </c>
      <c r="F37" s="116">
        <f>F36/F35*100</f>
        <v>78.242567359079487</v>
      </c>
      <c r="G37" s="115">
        <v>73.44</v>
      </c>
      <c r="H37" s="115">
        <v>73.91</v>
      </c>
      <c r="I37" s="115">
        <v>74.03</v>
      </c>
      <c r="J37" s="115">
        <v>90.85</v>
      </c>
      <c r="K37" s="115">
        <v>89.16</v>
      </c>
      <c r="L37" s="115">
        <v>93.64</v>
      </c>
      <c r="M37" s="115">
        <v>93.59</v>
      </c>
      <c r="N37" s="115">
        <v>94.73</v>
      </c>
      <c r="O37" s="115">
        <v>93.28</v>
      </c>
      <c r="P37" s="115">
        <v>91.64</v>
      </c>
      <c r="Q37" s="115">
        <v>76.38</v>
      </c>
      <c r="R37" s="115">
        <v>76.36</v>
      </c>
    </row>
    <row r="38" spans="1:18" s="26" customFormat="1" ht="24" customHeight="1" outlineLevel="1">
      <c r="A38" s="200" t="s">
        <v>77</v>
      </c>
      <c r="B38" s="66" t="s">
        <v>78</v>
      </c>
      <c r="C38" s="151" t="s">
        <v>44</v>
      </c>
      <c r="D38" s="113">
        <v>206.381</v>
      </c>
      <c r="E38" s="113">
        <v>249.98599999999999</v>
      </c>
      <c r="F38" s="75">
        <f>SUM(G38:R38)</f>
        <v>403.04200000000003</v>
      </c>
      <c r="G38" s="117">
        <v>90.346000000000004</v>
      </c>
      <c r="H38" s="117">
        <v>88.591999999999999</v>
      </c>
      <c r="I38" s="117">
        <v>59.905000000000001</v>
      </c>
      <c r="J38" s="117">
        <v>19.808</v>
      </c>
      <c r="K38" s="117">
        <v>0</v>
      </c>
      <c r="L38" s="118">
        <v>0</v>
      </c>
      <c r="M38" s="117">
        <v>0</v>
      </c>
      <c r="N38" s="117">
        <v>0</v>
      </c>
      <c r="O38" s="117">
        <v>0</v>
      </c>
      <c r="P38" s="117">
        <v>0.747</v>
      </c>
      <c r="Q38" s="117">
        <v>59.018999999999998</v>
      </c>
      <c r="R38" s="119">
        <v>84.625</v>
      </c>
    </row>
    <row r="39" spans="1:18" s="26" customFormat="1" ht="27" customHeight="1" outlineLevel="1">
      <c r="A39" s="201"/>
      <c r="B39" s="66" t="s">
        <v>81</v>
      </c>
      <c r="C39" s="151" t="s">
        <v>44</v>
      </c>
      <c r="D39" s="115">
        <v>0.12593763679969008</v>
      </c>
      <c r="E39" s="115">
        <v>0.13832389099097339</v>
      </c>
      <c r="F39" s="116">
        <f>F38/F35*100</f>
        <v>0.200108780309076</v>
      </c>
      <c r="G39" s="115">
        <v>0.23</v>
      </c>
      <c r="H39" s="115">
        <v>0.28999999999999998</v>
      </c>
      <c r="I39" s="115">
        <v>0.2</v>
      </c>
      <c r="J39" s="115">
        <v>0.08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0.02</v>
      </c>
      <c r="Q39" s="115">
        <v>0.22</v>
      </c>
      <c r="R39" s="115">
        <v>0.25</v>
      </c>
    </row>
    <row r="40" spans="1:18" s="26" customFormat="1" ht="27" customHeight="1">
      <c r="A40" s="193" t="s">
        <v>79</v>
      </c>
      <c r="B40" s="66" t="s">
        <v>45</v>
      </c>
      <c r="C40" s="151" t="s">
        <v>34</v>
      </c>
      <c r="D40" s="113">
        <v>18333.112000000001</v>
      </c>
      <c r="E40" s="113">
        <v>20286.253000000001</v>
      </c>
      <c r="F40" s="75">
        <f>SUM(G40:R40)</f>
        <v>22674.050999999999</v>
      </c>
      <c r="G40" s="113">
        <v>5401.6639999999998</v>
      </c>
      <c r="H40" s="113">
        <v>4020.9679999999998</v>
      </c>
      <c r="I40" s="113">
        <v>4199.55</v>
      </c>
      <c r="J40" s="113">
        <v>1221.6769999999999</v>
      </c>
      <c r="K40" s="113">
        <v>269.32499999999999</v>
      </c>
      <c r="L40" s="114">
        <v>131.12700000000001</v>
      </c>
      <c r="M40" s="113">
        <v>76.58</v>
      </c>
      <c r="N40" s="113">
        <v>65.271000000000001</v>
      </c>
      <c r="O40" s="113">
        <v>114.69</v>
      </c>
      <c r="P40" s="113">
        <v>187.46299999999999</v>
      </c>
      <c r="Q40" s="113">
        <v>2855.511</v>
      </c>
      <c r="R40" s="120">
        <v>4130.2250000000004</v>
      </c>
    </row>
    <row r="41" spans="1:18" s="26" customFormat="1" ht="29.25" customHeight="1">
      <c r="A41" s="194"/>
      <c r="B41" s="67" t="s">
        <v>82</v>
      </c>
      <c r="C41" s="152" t="s">
        <v>41</v>
      </c>
      <c r="D41" s="121">
        <v>11.187215879679039</v>
      </c>
      <c r="E41" s="121">
        <v>11.224922390003069</v>
      </c>
      <c r="F41" s="165">
        <f>F40/F35*100</f>
        <v>11.257577846169346</v>
      </c>
      <c r="G41" s="121">
        <v>13.83</v>
      </c>
      <c r="H41" s="121">
        <v>13.36</v>
      </c>
      <c r="I41" s="121">
        <v>13.91</v>
      </c>
      <c r="J41" s="121">
        <v>4.8099999999999996</v>
      </c>
      <c r="K41" s="121">
        <v>8.8800000000000008</v>
      </c>
      <c r="L41" s="121">
        <v>4.67</v>
      </c>
      <c r="M41" s="121">
        <v>3.54</v>
      </c>
      <c r="N41" s="121">
        <v>3.36</v>
      </c>
      <c r="O41" s="121">
        <v>5.28</v>
      </c>
      <c r="P41" s="121">
        <v>4.87</v>
      </c>
      <c r="Q41" s="121">
        <v>10.82</v>
      </c>
      <c r="R41" s="121">
        <v>11.99</v>
      </c>
    </row>
    <row r="42" spans="1:18" s="26" customFormat="1" ht="23.25" customHeight="1">
      <c r="A42" s="193" t="s">
        <v>80</v>
      </c>
      <c r="B42" s="68" t="s">
        <v>46</v>
      </c>
      <c r="C42" s="153" t="s">
        <v>34</v>
      </c>
      <c r="D42" s="88">
        <v>13795.448</v>
      </c>
      <c r="E42" s="88">
        <v>15985.138999999999</v>
      </c>
      <c r="F42" s="75">
        <f>SUM(G42:R42)</f>
        <v>20744.870000000003</v>
      </c>
      <c r="G42" s="88">
        <v>4843.415</v>
      </c>
      <c r="H42" s="88">
        <v>3714.2719999999999</v>
      </c>
      <c r="I42" s="88">
        <v>3554.777</v>
      </c>
      <c r="J42" s="88">
        <v>1077.7180000000001</v>
      </c>
      <c r="K42" s="88">
        <v>59.521000000000001</v>
      </c>
      <c r="L42" s="122">
        <v>47.271999999999998</v>
      </c>
      <c r="M42" s="88">
        <v>62.140999999999998</v>
      </c>
      <c r="N42" s="88">
        <v>37.042999999999999</v>
      </c>
      <c r="O42" s="88">
        <v>31.420999999999999</v>
      </c>
      <c r="P42" s="88">
        <v>132.69300000000001</v>
      </c>
      <c r="Q42" s="88">
        <v>3293.123</v>
      </c>
      <c r="R42" s="90">
        <v>3891.4740000000002</v>
      </c>
    </row>
    <row r="43" spans="1:18" s="26" customFormat="1" ht="24" customHeight="1" thickBot="1">
      <c r="A43" s="195"/>
      <c r="B43" s="69" t="s">
        <v>82</v>
      </c>
      <c r="C43" s="154" t="s">
        <v>41</v>
      </c>
      <c r="D43" s="123">
        <v>8.4182464457145336</v>
      </c>
      <c r="E43" s="123">
        <v>8.8450018181480452</v>
      </c>
      <c r="F43" s="124">
        <f>F42/F35*100</f>
        <v>10.299747007434318</v>
      </c>
      <c r="G43" s="123">
        <v>12.4</v>
      </c>
      <c r="H43" s="123">
        <v>12.34</v>
      </c>
      <c r="I43" s="123">
        <v>11.77</v>
      </c>
      <c r="J43" s="123">
        <v>4.24</v>
      </c>
      <c r="K43" s="123">
        <v>1.96</v>
      </c>
      <c r="L43" s="123">
        <v>1.68</v>
      </c>
      <c r="M43" s="123">
        <v>2.87</v>
      </c>
      <c r="N43" s="123">
        <v>1.91</v>
      </c>
      <c r="O43" s="123">
        <v>1.45</v>
      </c>
      <c r="P43" s="123">
        <v>3.45</v>
      </c>
      <c r="Q43" s="123">
        <v>12.48</v>
      </c>
      <c r="R43" s="123">
        <v>11.3</v>
      </c>
    </row>
    <row r="44" spans="1:18" s="26" customFormat="1" ht="61.5" customHeight="1">
      <c r="A44" s="158" t="s">
        <v>99</v>
      </c>
      <c r="B44" s="70" t="s">
        <v>47</v>
      </c>
      <c r="C44" s="52" t="s">
        <v>48</v>
      </c>
      <c r="D44" s="125">
        <v>118.19</v>
      </c>
      <c r="E44" s="125">
        <v>119.78521006694093</v>
      </c>
      <c r="F44" s="126">
        <f>G44</f>
        <v>119.93727540957228</v>
      </c>
      <c r="G44" s="127">
        <v>119.93727540957228</v>
      </c>
      <c r="H44" s="125">
        <v>119.93727540957228</v>
      </c>
      <c r="I44" s="125">
        <v>119.93727540957228</v>
      </c>
      <c r="J44" s="125">
        <v>119.93727540957228</v>
      </c>
      <c r="K44" s="125">
        <v>119.93727540957228</v>
      </c>
      <c r="L44" s="128">
        <v>119.93727540957228</v>
      </c>
      <c r="M44" s="125">
        <v>119.93727540957228</v>
      </c>
      <c r="N44" s="125">
        <v>119.93727540957228</v>
      </c>
      <c r="O44" s="125">
        <v>119.93727540957228</v>
      </c>
      <c r="P44" s="125">
        <v>119.93727540957228</v>
      </c>
      <c r="Q44" s="125">
        <v>119.93727540957228</v>
      </c>
      <c r="R44" s="190">
        <v>119.93727540957228</v>
      </c>
    </row>
    <row r="45" spans="1:18" s="26" customFormat="1" ht="24.75" customHeight="1">
      <c r="A45" s="42" t="s">
        <v>83</v>
      </c>
      <c r="B45" s="66" t="s">
        <v>49</v>
      </c>
      <c r="C45" s="152" t="s">
        <v>48</v>
      </c>
      <c r="D45" s="108">
        <v>82.633008318136021</v>
      </c>
      <c r="E45" s="108">
        <v>80.623193672050022</v>
      </c>
      <c r="F45" s="109">
        <f>G45</f>
        <v>80.350785704564416</v>
      </c>
      <c r="G45" s="108">
        <v>80.350785704564416</v>
      </c>
      <c r="H45" s="108">
        <v>80.350785704564416</v>
      </c>
      <c r="I45" s="108">
        <v>80.350785704564416</v>
      </c>
      <c r="J45" s="129">
        <v>80.350785704564416</v>
      </c>
      <c r="K45" s="108">
        <v>80.350785704564416</v>
      </c>
      <c r="L45" s="130">
        <v>80.350785704564416</v>
      </c>
      <c r="M45" s="108">
        <v>80.350785704564416</v>
      </c>
      <c r="N45" s="108">
        <v>80.350785704564416</v>
      </c>
      <c r="O45" s="108">
        <v>80.350785704564416</v>
      </c>
      <c r="P45" s="129">
        <v>80.350785704564416</v>
      </c>
      <c r="Q45" s="108">
        <v>80.350785704564416</v>
      </c>
      <c r="R45" s="112">
        <v>80.350785704564416</v>
      </c>
    </row>
    <row r="46" spans="1:18" s="26" customFormat="1" ht="25.5" customHeight="1">
      <c r="A46" s="42" t="s">
        <v>85</v>
      </c>
      <c r="B46" s="67" t="s">
        <v>78</v>
      </c>
      <c r="C46" s="152" t="s">
        <v>48</v>
      </c>
      <c r="D46" s="108">
        <v>0.18111284210526316</v>
      </c>
      <c r="E46" s="108">
        <v>0.28391024499999995</v>
      </c>
      <c r="F46" s="109">
        <f>G46</f>
        <v>0.28391024499999995</v>
      </c>
      <c r="G46" s="108">
        <v>0.28391024499999995</v>
      </c>
      <c r="H46" s="108">
        <v>0.28391024499999995</v>
      </c>
      <c r="I46" s="108">
        <v>0.28391024499999995</v>
      </c>
      <c r="J46" s="108">
        <v>0.28391024499999995</v>
      </c>
      <c r="K46" s="108">
        <v>0.28391024499999995</v>
      </c>
      <c r="L46" s="130">
        <v>0.28391024499999995</v>
      </c>
      <c r="M46" s="108">
        <v>0.28391024499999995</v>
      </c>
      <c r="N46" s="108">
        <v>0.28391024499999995</v>
      </c>
      <c r="O46" s="108">
        <v>0.28391024499999995</v>
      </c>
      <c r="P46" s="108">
        <v>0.28391024499999995</v>
      </c>
      <c r="Q46" s="108">
        <v>0.28391024499999995</v>
      </c>
      <c r="R46" s="112">
        <v>0.28391024499999995</v>
      </c>
    </row>
    <row r="47" spans="1:18" s="26" customFormat="1" ht="22.5" customHeight="1">
      <c r="A47" s="42" t="s">
        <v>84</v>
      </c>
      <c r="B47" s="67" t="s">
        <v>50</v>
      </c>
      <c r="C47" s="152" t="s">
        <v>48</v>
      </c>
      <c r="D47" s="131">
        <v>17.368573150084885</v>
      </c>
      <c r="E47" s="131">
        <v>19.088839193789472</v>
      </c>
      <c r="F47" s="132">
        <f>G47</f>
        <v>19.10558219378947</v>
      </c>
      <c r="G47" s="131">
        <v>19.10558219378947</v>
      </c>
      <c r="H47" s="131">
        <v>19.10558219378947</v>
      </c>
      <c r="I47" s="131">
        <v>19.10558219378947</v>
      </c>
      <c r="J47" s="133">
        <v>19.10558219378947</v>
      </c>
      <c r="K47" s="131">
        <v>19.10558219378947</v>
      </c>
      <c r="L47" s="134">
        <v>19.10558219378947</v>
      </c>
      <c r="M47" s="131">
        <v>19.10558219378947</v>
      </c>
      <c r="N47" s="131">
        <v>19.10558219378947</v>
      </c>
      <c r="O47" s="131">
        <v>19.10558219378947</v>
      </c>
      <c r="P47" s="133">
        <v>19.10558219378947</v>
      </c>
      <c r="Q47" s="131">
        <v>19.10558219378947</v>
      </c>
      <c r="R47" s="135">
        <v>19.10558219378947</v>
      </c>
    </row>
    <row r="48" spans="1:18" s="26" customFormat="1" ht="24.75" customHeight="1" thickBot="1">
      <c r="A48" s="167" t="s">
        <v>86</v>
      </c>
      <c r="B48" s="172" t="s">
        <v>51</v>
      </c>
      <c r="C48" s="173" t="s">
        <v>48</v>
      </c>
      <c r="D48" s="174">
        <v>17.5</v>
      </c>
      <c r="E48" s="174">
        <v>19.789266956101432</v>
      </c>
      <c r="F48" s="175">
        <f>G48</f>
        <v>20.196997266218389</v>
      </c>
      <c r="G48" s="174">
        <v>20.196997266218389</v>
      </c>
      <c r="H48" s="174">
        <v>20.196997266218389</v>
      </c>
      <c r="I48" s="174">
        <v>20.196997266218389</v>
      </c>
      <c r="J48" s="176">
        <v>20.196997266218389</v>
      </c>
      <c r="K48" s="174">
        <v>20.196997266218389</v>
      </c>
      <c r="L48" s="177">
        <v>20.196997266218389</v>
      </c>
      <c r="M48" s="174">
        <v>20.196997266218389</v>
      </c>
      <c r="N48" s="174">
        <v>20.196997266218389</v>
      </c>
      <c r="O48" s="174">
        <v>20.196997266218389</v>
      </c>
      <c r="P48" s="176">
        <v>20.196997266218389</v>
      </c>
      <c r="Q48" s="174">
        <v>20.196997266218389</v>
      </c>
      <c r="R48" s="178">
        <v>20.196997266218389</v>
      </c>
    </row>
    <row r="49" spans="1:18" s="26" customFormat="1" ht="96.75" customHeight="1">
      <c r="A49" s="179">
        <v>9</v>
      </c>
      <c r="B49" s="182" t="s">
        <v>100</v>
      </c>
      <c r="C49" s="184" t="s">
        <v>44</v>
      </c>
      <c r="D49" s="186">
        <v>163875.554</v>
      </c>
      <c r="E49" s="186">
        <v>180725.10699999999</v>
      </c>
      <c r="F49" s="188">
        <f t="shared" ref="F49:F59" si="2">SUM(G49:R49)</f>
        <v>201411.45281216947</v>
      </c>
      <c r="G49" s="186">
        <f>SUM(G50,G55)</f>
        <v>39021.312121793984</v>
      </c>
      <c r="H49" s="186">
        <f t="shared" ref="H49:R49" si="3">SUM(H50,H55)</f>
        <v>30075.710563674686</v>
      </c>
      <c r="I49" s="186">
        <f t="shared" si="3"/>
        <v>30171.456201282756</v>
      </c>
      <c r="J49" s="186">
        <f t="shared" si="3"/>
        <v>25410.862049212818</v>
      </c>
      <c r="K49" s="186">
        <f t="shared" si="3"/>
        <v>3033.086000000003</v>
      </c>
      <c r="L49" s="186">
        <f t="shared" si="3"/>
        <v>2806.9628000000057</v>
      </c>
      <c r="M49" s="186">
        <f t="shared" si="3"/>
        <v>2163.8083999999985</v>
      </c>
      <c r="N49" s="186">
        <f t="shared" si="3"/>
        <v>1942.6871999999987</v>
      </c>
      <c r="O49" s="186">
        <f t="shared" si="3"/>
        <v>2172.7617999999966</v>
      </c>
      <c r="P49" s="186">
        <f t="shared" si="3"/>
        <v>3845.2823391945799</v>
      </c>
      <c r="Q49" s="186">
        <f t="shared" si="3"/>
        <v>26366.338169831401</v>
      </c>
      <c r="R49" s="186">
        <f t="shared" si="3"/>
        <v>34401.185167179239</v>
      </c>
    </row>
    <row r="50" spans="1:18" s="26" customFormat="1" ht="42.75" customHeight="1">
      <c r="A50" s="180" t="s">
        <v>101</v>
      </c>
      <c r="B50" s="183" t="s">
        <v>112</v>
      </c>
      <c r="C50" s="185" t="s">
        <v>44</v>
      </c>
      <c r="D50" s="187">
        <v>129659.287</v>
      </c>
      <c r="E50" s="187">
        <v>138873.61499999999</v>
      </c>
      <c r="F50" s="188">
        <f t="shared" si="2"/>
        <v>151260.19131216942</v>
      </c>
      <c r="G50" s="187">
        <f>SUM(G51:G54)</f>
        <v>34797.869621793972</v>
      </c>
      <c r="H50" s="187">
        <f t="shared" ref="H50:R50" si="4">SUM(H51:H54)</f>
        <v>26262.763563674685</v>
      </c>
      <c r="I50" s="187">
        <f t="shared" si="4"/>
        <v>27002.700201282754</v>
      </c>
      <c r="J50" s="187">
        <f t="shared" si="4"/>
        <v>9123.3945492127968</v>
      </c>
      <c r="K50" s="187">
        <f t="shared" si="4"/>
        <v>0</v>
      </c>
      <c r="L50" s="187">
        <f t="shared" si="4"/>
        <v>0</v>
      </c>
      <c r="M50" s="187">
        <f t="shared" si="4"/>
        <v>0</v>
      </c>
      <c r="N50" s="187">
        <f t="shared" si="4"/>
        <v>0</v>
      </c>
      <c r="O50" s="187">
        <f t="shared" si="4"/>
        <v>0</v>
      </c>
      <c r="P50" s="187">
        <f t="shared" si="4"/>
        <v>164.10253919458268</v>
      </c>
      <c r="Q50" s="187">
        <f t="shared" si="4"/>
        <v>22917.0661698314</v>
      </c>
      <c r="R50" s="187">
        <f t="shared" si="4"/>
        <v>30992.294667179234</v>
      </c>
    </row>
    <row r="51" spans="1:18" s="26" customFormat="1" ht="24.75" customHeight="1">
      <c r="A51" s="180" t="s">
        <v>102</v>
      </c>
      <c r="B51" s="183" t="s">
        <v>103</v>
      </c>
      <c r="C51" s="185" t="s">
        <v>44</v>
      </c>
      <c r="D51" s="187">
        <v>99662.426999999996</v>
      </c>
      <c r="E51" s="187">
        <v>104695.02899999999</v>
      </c>
      <c r="F51" s="188">
        <f t="shared" si="2"/>
        <v>109846.73525752299</v>
      </c>
      <c r="G51" s="187">
        <v>24686.839593009256</v>
      </c>
      <c r="H51" s="187">
        <v>18695.098325795047</v>
      </c>
      <c r="I51" s="187">
        <v>19411.936880905429</v>
      </c>
      <c r="J51" s="189">
        <v>6982.7496225919185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9">
        <v>28.93285803067457</v>
      </c>
      <c r="Q51" s="187">
        <v>16906.740740356574</v>
      </c>
      <c r="R51" s="187">
        <v>23134.437236834092</v>
      </c>
    </row>
    <row r="52" spans="1:18" s="26" customFormat="1" ht="24.75" customHeight="1">
      <c r="A52" s="180" t="s">
        <v>104</v>
      </c>
      <c r="B52" s="183" t="s">
        <v>105</v>
      </c>
      <c r="C52" s="185" t="s">
        <v>44</v>
      </c>
      <c r="D52" s="187">
        <v>206.381</v>
      </c>
      <c r="E52" s="187">
        <v>249.98599999999999</v>
      </c>
      <c r="F52" s="188">
        <f t="shared" si="2"/>
        <v>403.04191976809926</v>
      </c>
      <c r="G52" s="187">
        <v>90.345987324890928</v>
      </c>
      <c r="H52" s="187">
        <v>88.592152611031722</v>
      </c>
      <c r="I52" s="187">
        <v>59.905071898789714</v>
      </c>
      <c r="J52" s="189">
        <v>19.807859473977938</v>
      </c>
      <c r="K52" s="187">
        <v>0</v>
      </c>
      <c r="L52" s="187">
        <v>0</v>
      </c>
      <c r="M52" s="187">
        <v>0</v>
      </c>
      <c r="N52" s="187">
        <v>0</v>
      </c>
      <c r="O52" s="187">
        <v>0</v>
      </c>
      <c r="P52" s="189">
        <v>0.74688693806797335</v>
      </c>
      <c r="Q52" s="187">
        <v>59.018873028321913</v>
      </c>
      <c r="R52" s="187">
        <v>84.625088493019078</v>
      </c>
    </row>
    <row r="53" spans="1:18" s="26" customFormat="1" ht="24.75" customHeight="1">
      <c r="A53" s="180" t="s">
        <v>106</v>
      </c>
      <c r="B53" s="183" t="s">
        <v>107</v>
      </c>
      <c r="C53" s="185" t="s">
        <v>44</v>
      </c>
      <c r="D53" s="187">
        <v>16512.163</v>
      </c>
      <c r="E53" s="187">
        <v>18461.830000000002</v>
      </c>
      <c r="F53" s="188">
        <f t="shared" si="2"/>
        <v>20819.486908377432</v>
      </c>
      <c r="G53" s="187">
        <v>5223.2371999154211</v>
      </c>
      <c r="H53" s="187">
        <v>3821.4201994877276</v>
      </c>
      <c r="I53" s="187">
        <v>4022.4799391558577</v>
      </c>
      <c r="J53" s="189">
        <v>1078.6967777106083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89">
        <v>42.749110391173936</v>
      </c>
      <c r="Q53" s="187">
        <v>2705.4758876425435</v>
      </c>
      <c r="R53" s="187">
        <v>3925.4277940740963</v>
      </c>
    </row>
    <row r="54" spans="1:18" s="26" customFormat="1" ht="21.75" customHeight="1">
      <c r="A54" s="180" t="s">
        <v>108</v>
      </c>
      <c r="B54" s="183" t="s">
        <v>109</v>
      </c>
      <c r="C54" s="185" t="s">
        <v>44</v>
      </c>
      <c r="D54" s="187">
        <v>13278.316000000001</v>
      </c>
      <c r="E54" s="187">
        <v>15466.77</v>
      </c>
      <c r="F54" s="188">
        <f t="shared" si="2"/>
        <v>20190.927226500906</v>
      </c>
      <c r="G54" s="187">
        <v>4797.4468415444044</v>
      </c>
      <c r="H54" s="187">
        <v>3657.6528857808808</v>
      </c>
      <c r="I54" s="187">
        <v>3508.3783093226789</v>
      </c>
      <c r="J54" s="189">
        <v>1042.1402894362918</v>
      </c>
      <c r="K54" s="187">
        <v>0</v>
      </c>
      <c r="L54" s="187">
        <v>0</v>
      </c>
      <c r="M54" s="187">
        <v>0</v>
      </c>
      <c r="N54" s="187">
        <v>0</v>
      </c>
      <c r="O54" s="187">
        <v>0</v>
      </c>
      <c r="P54" s="189">
        <v>91.673683834666193</v>
      </c>
      <c r="Q54" s="187">
        <v>3245.8306688039611</v>
      </c>
      <c r="R54" s="187">
        <v>3847.8045477780238</v>
      </c>
    </row>
    <row r="55" spans="1:18" s="26" customFormat="1" ht="44.25" customHeight="1">
      <c r="A55" s="180" t="s">
        <v>110</v>
      </c>
      <c r="B55" s="183" t="s">
        <v>111</v>
      </c>
      <c r="C55" s="185" t="s">
        <v>44</v>
      </c>
      <c r="D55" s="187">
        <v>34216.267</v>
      </c>
      <c r="E55" s="187">
        <v>41851.491999999998</v>
      </c>
      <c r="F55" s="188">
        <f t="shared" si="2"/>
        <v>50151.261500000051</v>
      </c>
      <c r="G55" s="187">
        <f>SUM(G56:G59)</f>
        <v>4223.442500000011</v>
      </c>
      <c r="H55" s="187">
        <f t="shared" ref="H55:R55" si="5">SUM(H56:H59)</f>
        <v>3812.9469999999992</v>
      </c>
      <c r="I55" s="187">
        <f t="shared" si="5"/>
        <v>3168.7560000000026</v>
      </c>
      <c r="J55" s="187">
        <f t="shared" si="5"/>
        <v>16287.467500000021</v>
      </c>
      <c r="K55" s="187">
        <f t="shared" si="5"/>
        <v>3033.086000000003</v>
      </c>
      <c r="L55" s="187">
        <f t="shared" si="5"/>
        <v>2806.9628000000057</v>
      </c>
      <c r="M55" s="187">
        <f t="shared" si="5"/>
        <v>2163.8083999999985</v>
      </c>
      <c r="N55" s="187">
        <f t="shared" si="5"/>
        <v>1942.6871999999987</v>
      </c>
      <c r="O55" s="187">
        <f t="shared" si="5"/>
        <v>2172.7617999999966</v>
      </c>
      <c r="P55" s="187">
        <f t="shared" si="5"/>
        <v>3681.1797999999972</v>
      </c>
      <c r="Q55" s="187">
        <f t="shared" si="5"/>
        <v>3449.2720000000018</v>
      </c>
      <c r="R55" s="187">
        <f t="shared" si="5"/>
        <v>3408.8905000000022</v>
      </c>
    </row>
    <row r="56" spans="1:18" s="26" customFormat="1" ht="21.75" customHeight="1">
      <c r="A56" s="180" t="s">
        <v>113</v>
      </c>
      <c r="B56" s="183" t="s">
        <v>76</v>
      </c>
      <c r="C56" s="185" t="s">
        <v>44</v>
      </c>
      <c r="D56" s="187">
        <v>31878.186000000002</v>
      </c>
      <c r="E56" s="187">
        <v>39508.699999999997</v>
      </c>
      <c r="F56" s="188">
        <f t="shared" si="2"/>
        <v>47742.755100000031</v>
      </c>
      <c r="G56" s="187">
        <v>3999.0480000000116</v>
      </c>
      <c r="H56" s="187">
        <v>3556.7799999999988</v>
      </c>
      <c r="I56" s="187">
        <v>2945.2865000000029</v>
      </c>
      <c r="J56" s="189">
        <v>16108.909500000022</v>
      </c>
      <c r="K56" s="187">
        <v>2704.240000000003</v>
      </c>
      <c r="L56" s="187">
        <v>2628.5633000000057</v>
      </c>
      <c r="M56" s="187">
        <v>2025.0867999999987</v>
      </c>
      <c r="N56" s="187">
        <v>1840.3736999999987</v>
      </c>
      <c r="O56" s="187">
        <v>2026.6509999999969</v>
      </c>
      <c r="P56" s="189">
        <v>3495.446799999997</v>
      </c>
      <c r="Q56" s="187">
        <v>3251.945000000002</v>
      </c>
      <c r="R56" s="187">
        <v>3160.4245000000024</v>
      </c>
    </row>
    <row r="57" spans="1:18" s="26" customFormat="1" ht="24.75" customHeight="1">
      <c r="A57" s="180" t="s">
        <v>114</v>
      </c>
      <c r="B57" s="183" t="s">
        <v>105</v>
      </c>
      <c r="C57" s="185" t="s">
        <v>44</v>
      </c>
      <c r="D57" s="187">
        <v>0</v>
      </c>
      <c r="E57" s="187">
        <v>0</v>
      </c>
      <c r="F57" s="188">
        <f t="shared" si="2"/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v>0</v>
      </c>
      <c r="P57" s="187">
        <v>0</v>
      </c>
      <c r="Q57" s="187">
        <v>0</v>
      </c>
      <c r="R57" s="187">
        <v>0</v>
      </c>
    </row>
    <row r="58" spans="1:18" s="26" customFormat="1" ht="24.75" customHeight="1">
      <c r="A58" s="180" t="s">
        <v>115</v>
      </c>
      <c r="B58" s="183" t="s">
        <v>107</v>
      </c>
      <c r="C58" s="185" t="s">
        <v>44</v>
      </c>
      <c r="D58" s="187">
        <v>1820.9490000000001</v>
      </c>
      <c r="E58" s="187">
        <v>1824.423</v>
      </c>
      <c r="F58" s="188">
        <f t="shared" si="2"/>
        <v>1854.5644000000002</v>
      </c>
      <c r="G58" s="187">
        <v>178.42649999999992</v>
      </c>
      <c r="H58" s="187">
        <v>199.54800000000006</v>
      </c>
      <c r="I58" s="187">
        <v>177.07049999999995</v>
      </c>
      <c r="J58" s="189">
        <v>142.9800000000001</v>
      </c>
      <c r="K58" s="187">
        <v>269.32499999999999</v>
      </c>
      <c r="L58" s="187">
        <v>131.12700000000001</v>
      </c>
      <c r="M58" s="187">
        <v>76.580399999999983</v>
      </c>
      <c r="N58" s="187">
        <v>65.270999999999987</v>
      </c>
      <c r="O58" s="187">
        <v>114.69000000000003</v>
      </c>
      <c r="P58" s="189">
        <v>144.71399999999986</v>
      </c>
      <c r="Q58" s="187">
        <v>150.03499999999997</v>
      </c>
      <c r="R58" s="187">
        <v>204.797</v>
      </c>
    </row>
    <row r="59" spans="1:18" s="26" customFormat="1" ht="24.75" customHeight="1" thickBot="1">
      <c r="A59" s="181" t="s">
        <v>116</v>
      </c>
      <c r="B59" s="71" t="s">
        <v>109</v>
      </c>
      <c r="C59" s="47" t="s">
        <v>44</v>
      </c>
      <c r="D59" s="136">
        <v>517.13199999999995</v>
      </c>
      <c r="E59" s="136">
        <v>518.36900000000003</v>
      </c>
      <c r="F59" s="137">
        <f t="shared" si="2"/>
        <v>553.94200000000035</v>
      </c>
      <c r="G59" s="136">
        <v>45.968000000000011</v>
      </c>
      <c r="H59" s="136">
        <v>56.619000000000092</v>
      </c>
      <c r="I59" s="136">
        <v>46.399000000000029</v>
      </c>
      <c r="J59" s="138">
        <v>35.577999999999975</v>
      </c>
      <c r="K59" s="136">
        <v>59.521000000000065</v>
      </c>
      <c r="L59" s="136">
        <v>47.272500000000001</v>
      </c>
      <c r="M59" s="136">
        <v>62.141199999999998</v>
      </c>
      <c r="N59" s="136">
        <v>37.042500000000032</v>
      </c>
      <c r="O59" s="136">
        <v>31.420800000000042</v>
      </c>
      <c r="P59" s="138">
        <v>41.019000000000005</v>
      </c>
      <c r="Q59" s="136">
        <v>47.292000000000044</v>
      </c>
      <c r="R59" s="136">
        <v>43.669000000000047</v>
      </c>
    </row>
    <row r="60" spans="1:18" s="26" customFormat="1" ht="24.75" customHeight="1">
      <c r="A60" s="39"/>
      <c r="B60" s="63"/>
      <c r="C60" s="168"/>
      <c r="D60" s="169"/>
      <c r="E60" s="169"/>
      <c r="F60" s="170"/>
      <c r="G60" s="169"/>
      <c r="H60" s="169"/>
      <c r="I60" s="169"/>
      <c r="J60" s="171"/>
      <c r="K60" s="169"/>
      <c r="L60" s="169"/>
      <c r="M60" s="169"/>
      <c r="N60" s="169"/>
      <c r="O60" s="169"/>
      <c r="P60" s="171"/>
      <c r="Q60" s="169"/>
      <c r="R60" s="169"/>
    </row>
    <row r="61" spans="1:18" s="26" customFormat="1" ht="24.75" customHeight="1">
      <c r="A61" s="39"/>
      <c r="B61" s="63"/>
      <c r="C61" s="168"/>
      <c r="D61" s="169"/>
      <c r="E61" s="169"/>
      <c r="F61" s="170"/>
      <c r="G61" s="169"/>
      <c r="H61" s="169"/>
      <c r="I61" s="169"/>
      <c r="J61" s="171"/>
      <c r="K61" s="169"/>
      <c r="L61" s="169"/>
      <c r="M61" s="169"/>
      <c r="N61" s="169"/>
      <c r="O61" s="169"/>
      <c r="P61" s="171"/>
      <c r="Q61" s="169"/>
      <c r="R61" s="169"/>
    </row>
    <row r="62" spans="1:18" s="26" customFormat="1" ht="29.25" customHeight="1">
      <c r="F62" s="28"/>
    </row>
    <row r="63" spans="1:18" s="26" customFormat="1" ht="24.6">
      <c r="A63" s="196" t="s">
        <v>118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</row>
    <row r="64" spans="1:18" s="26" customFormat="1" ht="25.2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</row>
    <row r="65" spans="1:18" s="26" customFormat="1" ht="24.6">
      <c r="A65" s="191" t="s">
        <v>120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1:18" s="26" customFormat="1" ht="27.75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</row>
    <row r="67" spans="1:18" s="26" customFormat="1" ht="24.6">
      <c r="A67" s="191" t="s">
        <v>121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s="26" customFormat="1" ht="25.2">
      <c r="A68" s="159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1:18" s="26" customFormat="1" ht="15.6">
      <c r="B69" s="25"/>
      <c r="C69" s="25"/>
      <c r="D69" s="25"/>
      <c r="E69" s="27"/>
      <c r="F69" s="29"/>
      <c r="G69" s="30"/>
      <c r="J69" s="31"/>
      <c r="K69" s="31"/>
      <c r="N69" s="32"/>
    </row>
    <row r="70" spans="1:18" s="26" customFormat="1" ht="24" customHeight="1">
      <c r="B70" s="25"/>
      <c r="C70" s="25"/>
      <c r="D70" s="25"/>
      <c r="E70" s="27"/>
      <c r="F70" s="29"/>
      <c r="G70" s="30"/>
      <c r="I70" s="30"/>
      <c r="J70" s="30"/>
      <c r="K70" s="72"/>
      <c r="L70" s="30"/>
      <c r="M70" s="30"/>
      <c r="N70" s="30"/>
      <c r="O70" s="30"/>
      <c r="P70" s="30"/>
    </row>
    <row r="71" spans="1:18" s="26" customFormat="1" ht="15.6">
      <c r="B71" s="25"/>
      <c r="C71" s="25"/>
      <c r="D71" s="25"/>
      <c r="E71" s="27"/>
      <c r="F71" s="29"/>
      <c r="G71" s="25"/>
      <c r="L71" s="30"/>
      <c r="M71" s="30"/>
      <c r="N71" s="30"/>
      <c r="O71" s="30"/>
      <c r="P71" s="30"/>
    </row>
    <row r="72" spans="1:18" ht="24" customHeight="1">
      <c r="B72" s="12"/>
      <c r="C72" s="12"/>
      <c r="D72" s="12"/>
      <c r="E72" s="12"/>
      <c r="F72" s="13"/>
      <c r="G72" s="12"/>
      <c r="H72" s="14"/>
      <c r="J72" s="15"/>
      <c r="K72" s="2"/>
      <c r="L72" s="2"/>
      <c r="M72" s="16"/>
      <c r="N72" s="15"/>
      <c r="O72" s="17"/>
      <c r="P72" s="18"/>
    </row>
    <row r="73" spans="1:18">
      <c r="B73" s="12"/>
      <c r="C73" s="12"/>
      <c r="D73" s="12"/>
      <c r="E73" s="12"/>
      <c r="F73" s="13"/>
      <c r="G73" s="12"/>
      <c r="H73" s="12"/>
      <c r="I73" s="19"/>
      <c r="J73" s="19"/>
      <c r="K73" s="19"/>
      <c r="L73" s="19"/>
      <c r="M73" s="20"/>
      <c r="N73" s="18"/>
      <c r="O73" s="18"/>
      <c r="P73" s="18"/>
    </row>
    <row r="74" spans="1:18">
      <c r="B74" s="21"/>
      <c r="C74" s="12"/>
      <c r="D74" s="12"/>
      <c r="E74" s="12"/>
      <c r="F74" s="1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>
      <c r="B75" s="12"/>
      <c r="C75" s="12"/>
      <c r="D75" s="12"/>
      <c r="E75" s="12"/>
      <c r="F75" s="10"/>
      <c r="G75" s="21"/>
      <c r="H75" s="12"/>
      <c r="I75" s="12"/>
      <c r="J75" s="12"/>
      <c r="K75" s="12"/>
      <c r="L75" s="12"/>
      <c r="M75" s="23"/>
      <c r="N75" s="2"/>
      <c r="O75" s="2"/>
      <c r="P75" s="2"/>
    </row>
    <row r="76" spans="1:18">
      <c r="E76" s="3"/>
    </row>
    <row r="77" spans="1:18">
      <c r="E77" s="3"/>
    </row>
    <row r="78" spans="1:18">
      <c r="E78" s="3"/>
    </row>
    <row r="79" spans="1:18">
      <c r="E79" s="3"/>
    </row>
    <row r="80" spans="1:18">
      <c r="E80" s="3"/>
      <c r="F80" s="13"/>
    </row>
    <row r="81" spans="5:6">
      <c r="E81" s="3"/>
      <c r="F81" s="13"/>
    </row>
    <row r="82" spans="5:6">
      <c r="E82" s="3"/>
    </row>
    <row r="83" spans="5:6">
      <c r="E83" s="3"/>
    </row>
    <row r="84" spans="5:6">
      <c r="E84" s="3"/>
    </row>
    <row r="85" spans="5:6">
      <c r="E85" s="3"/>
    </row>
    <row r="86" spans="5:6">
      <c r="E86" s="3"/>
    </row>
    <row r="87" spans="5:6">
      <c r="E87" s="3"/>
    </row>
    <row r="88" spans="5:6">
      <c r="E88" s="3"/>
    </row>
    <row r="89" spans="5:6">
      <c r="E89" s="3"/>
    </row>
    <row r="90" spans="5:6">
      <c r="E90" s="3"/>
    </row>
    <row r="91" spans="5:6">
      <c r="E91" s="3"/>
    </row>
    <row r="92" spans="5:6">
      <c r="E92" s="3"/>
    </row>
    <row r="93" spans="5:6">
      <c r="E93" s="3"/>
    </row>
    <row r="94" spans="5:6">
      <c r="E94" s="3"/>
    </row>
    <row r="95" spans="5:6">
      <c r="E95" s="3"/>
    </row>
    <row r="96" spans="5:6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  <row r="238" spans="5:5">
      <c r="E238" s="3"/>
    </row>
    <row r="239" spans="5:5">
      <c r="E239" s="3"/>
    </row>
    <row r="240" spans="5:5">
      <c r="E240" s="3"/>
    </row>
    <row r="241" spans="5:5">
      <c r="E241" s="3"/>
    </row>
    <row r="242" spans="5:5">
      <c r="E242" s="3"/>
    </row>
    <row r="243" spans="5:5">
      <c r="E243" s="3"/>
    </row>
    <row r="244" spans="5:5">
      <c r="E244" s="3"/>
    </row>
    <row r="245" spans="5:5">
      <c r="E245" s="3"/>
    </row>
    <row r="246" spans="5:5">
      <c r="E246" s="3"/>
    </row>
    <row r="247" spans="5:5">
      <c r="E247" s="3"/>
    </row>
    <row r="248" spans="5:5">
      <c r="E248" s="3"/>
    </row>
    <row r="249" spans="5:5">
      <c r="E249" s="3"/>
    </row>
    <row r="250" spans="5:5">
      <c r="E250" s="3"/>
    </row>
    <row r="251" spans="5:5">
      <c r="E251" s="3"/>
    </row>
    <row r="252" spans="5:5">
      <c r="E252" s="3"/>
    </row>
    <row r="253" spans="5:5">
      <c r="E253" s="3"/>
    </row>
    <row r="254" spans="5:5">
      <c r="E254" s="3"/>
    </row>
    <row r="255" spans="5:5">
      <c r="E255" s="3"/>
    </row>
    <row r="256" spans="5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  <row r="2020" spans="5:5">
      <c r="E2020" s="3"/>
    </row>
    <row r="2021" spans="5:5">
      <c r="E2021" s="3"/>
    </row>
    <row r="2022" spans="5:5">
      <c r="E2022" s="3"/>
    </row>
    <row r="2023" spans="5:5">
      <c r="E2023" s="3"/>
    </row>
    <row r="2024" spans="5:5">
      <c r="E2024" s="3"/>
    </row>
    <row r="2025" spans="5:5">
      <c r="E2025" s="3"/>
    </row>
    <row r="2026" spans="5:5">
      <c r="E2026" s="3"/>
    </row>
    <row r="2027" spans="5:5">
      <c r="E2027" s="3"/>
    </row>
    <row r="2028" spans="5:5">
      <c r="E2028" s="3"/>
    </row>
  </sheetData>
  <mergeCells count="24">
    <mergeCell ref="F11:F12"/>
    <mergeCell ref="G11:R11"/>
    <mergeCell ref="A11:A12"/>
    <mergeCell ref="B11:B12"/>
    <mergeCell ref="C11:C12"/>
    <mergeCell ref="D11:D12"/>
    <mergeCell ref="E11:E12"/>
    <mergeCell ref="A5:R5"/>
    <mergeCell ref="A6:R6"/>
    <mergeCell ref="A7:R7"/>
    <mergeCell ref="A8:R8"/>
    <mergeCell ref="F9:K9"/>
    <mergeCell ref="A67:R67"/>
    <mergeCell ref="A21:A22"/>
    <mergeCell ref="A23:A24"/>
    <mergeCell ref="A63:R63"/>
    <mergeCell ref="A42:A43"/>
    <mergeCell ref="A26:A27"/>
    <mergeCell ref="A36:A37"/>
    <mergeCell ref="A38:A39"/>
    <mergeCell ref="A40:A41"/>
    <mergeCell ref="A29:R29"/>
    <mergeCell ref="A30:R30"/>
    <mergeCell ref="A65:R6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38" fitToHeight="2" orientation="landscape" useFirstPageNumber="1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2021-07-12T13:09:03Z</dcterms:modified>
</cp:coreProperties>
</file>